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O 01 - k.ú. Mora..." sheetId="2" r:id="rId2"/>
    <sheet name="SO 02 - SO 02 - k.ú. Loštice" sheetId="3" r:id="rId3"/>
    <sheet name="VON - vedlejší náklad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SO 01 - k.ú. Mora...'!$C$123:$K$302</definedName>
    <definedName name="_xlnm.Print_Area" localSheetId="1">'SO 01 - SO 01 - k.ú. Mora...'!$C$4:$J$76,'SO 01 - SO 01 - k.ú. Mora...'!$C$82:$J$105,'SO 01 - SO 01 - k.ú. Mora...'!$C$111:$J$302</definedName>
    <definedName name="_xlnm.Print_Titles" localSheetId="1">'SO 01 - SO 01 - k.ú. Mora...'!$123:$123</definedName>
    <definedName name="_xlnm._FilterDatabase" localSheetId="2" hidden="1">'SO 02 - SO 02 - k.ú. Loštice'!$C$117:$K$138</definedName>
    <definedName name="_xlnm.Print_Area" localSheetId="2">'SO 02 - SO 02 - k.ú. Loštice'!$C$4:$J$76,'SO 02 - SO 02 - k.ú. Loštice'!$C$82:$J$99,'SO 02 - SO 02 - k.ú. Loštice'!$C$105:$J$138</definedName>
    <definedName name="_xlnm.Print_Titles" localSheetId="2">'SO 02 - SO 02 - k.ú. Loštice'!$117:$117</definedName>
    <definedName name="_xlnm._FilterDatabase" localSheetId="3" hidden="1">'VON - vedlejší náklady'!$C$116:$K$160</definedName>
    <definedName name="_xlnm.Print_Area" localSheetId="3">'VON - vedlejší náklady'!$C$4:$J$76,'VON - vedlejší náklady'!$C$82:$J$98,'VON - vedlejší náklady'!$C$104:$J$160</definedName>
    <definedName name="_xlnm.Print_Titles" localSheetId="3">'VON - vedlejší náklady'!$116:$116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2" r="J37"/>
  <c r="J36"/>
  <c i="1" r="AY95"/>
  <c i="2" r="J35"/>
  <c i="1" r="AX95"/>
  <c i="2" r="BI301"/>
  <c r="BH301"/>
  <c r="BG301"/>
  <c r="BF301"/>
  <c r="T301"/>
  <c r="T300"/>
  <c r="R301"/>
  <c r="R300"/>
  <c r="P301"/>
  <c r="P300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3"/>
  <c r="BH283"/>
  <c r="BG283"/>
  <c r="BF283"/>
  <c r="T283"/>
  <c r="R283"/>
  <c r="P283"/>
  <c r="BI280"/>
  <c r="BH280"/>
  <c r="BG280"/>
  <c r="BF280"/>
  <c r="T280"/>
  <c r="R280"/>
  <c r="P280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T261"/>
  <c r="R262"/>
  <c r="R261"/>
  <c r="P262"/>
  <c r="P261"/>
  <c r="BI257"/>
  <c r="BH257"/>
  <c r="BG257"/>
  <c r="BF257"/>
  <c r="T257"/>
  <c r="R257"/>
  <c r="P257"/>
  <c r="BI255"/>
  <c r="BH255"/>
  <c r="BG255"/>
  <c r="BF255"/>
  <c r="T255"/>
  <c r="R255"/>
  <c r="P255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29"/>
  <c r="BH229"/>
  <c r="BG229"/>
  <c r="BF229"/>
  <c r="T229"/>
  <c r="R229"/>
  <c r="P229"/>
  <c r="BI222"/>
  <c r="BH222"/>
  <c r="BG222"/>
  <c r="BF222"/>
  <c r="T222"/>
  <c r="R222"/>
  <c r="P222"/>
  <c r="BI215"/>
  <c r="BH215"/>
  <c r="BG215"/>
  <c r="BF215"/>
  <c r="T215"/>
  <c r="R215"/>
  <c r="P215"/>
  <c r="BI207"/>
  <c r="BH207"/>
  <c r="BG207"/>
  <c r="BF207"/>
  <c r="T207"/>
  <c r="R207"/>
  <c r="P207"/>
  <c r="BI203"/>
  <c r="BH203"/>
  <c r="BG203"/>
  <c r="BF203"/>
  <c r="T203"/>
  <c r="R203"/>
  <c r="P203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1"/>
  <c r="BH171"/>
  <c r="BG171"/>
  <c r="BF171"/>
  <c r="T171"/>
  <c r="R171"/>
  <c r="P171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" r="L90"/>
  <c r="AM90"/>
  <c r="AM89"/>
  <c r="L89"/>
  <c r="AM87"/>
  <c r="L87"/>
  <c r="L85"/>
  <c r="L84"/>
  <c i="2" r="BK162"/>
  <c r="BK144"/>
  <c r="J222"/>
  <c r="BK296"/>
  <c r="BK187"/>
  <c i="3" r="BK123"/>
  <c i="4" r="J146"/>
  <c r="J135"/>
  <c i="2" r="BK131"/>
  <c r="J181"/>
  <c r="BK203"/>
  <c r="BK280"/>
  <c r="J273"/>
  <c r="BK193"/>
  <c r="J144"/>
  <c r="J294"/>
  <c r="J301"/>
  <c r="BK257"/>
  <c i="3" r="J121"/>
  <c r="BK131"/>
  <c i="4" r="J130"/>
  <c r="BK141"/>
  <c r="J149"/>
  <c r="J141"/>
  <c r="BK123"/>
  <c i="2" r="J184"/>
  <c r="J137"/>
  <c r="BK283"/>
  <c i="4" r="BK154"/>
  <c r="BK139"/>
  <c i="2" r="BK178"/>
  <c r="J283"/>
  <c r="J243"/>
  <c r="J296"/>
  <c r="BK255"/>
  <c i="4" r="J151"/>
  <c r="BK125"/>
  <c i="2" r="J267"/>
  <c r="J255"/>
  <c r="J207"/>
  <c r="J280"/>
  <c r="BK243"/>
  <c i="4" r="J156"/>
  <c r="BK127"/>
  <c i="2" r="J215"/>
  <c r="BK215"/>
  <c r="J193"/>
  <c r="J178"/>
  <c r="BK301"/>
  <c r="BK184"/>
  <c i="3" r="J123"/>
  <c r="BK129"/>
  <c i="4" r="J127"/>
  <c r="BK144"/>
  <c r="BK146"/>
  <c i="1" r="AS94"/>
  <c i="2" r="J190"/>
  <c r="J291"/>
  <c r="J162"/>
  <c r="J127"/>
  <c r="BK229"/>
  <c r="J131"/>
  <c i="3" r="BK136"/>
  <c r="J129"/>
  <c i="4" r="J159"/>
  <c r="J125"/>
  <c r="J132"/>
  <c i="2" r="BK207"/>
  <c r="J240"/>
  <c r="BK181"/>
  <c r="J257"/>
  <c r="J134"/>
  <c r="J246"/>
  <c r="BK127"/>
  <c i="3" r="BK133"/>
  <c r="BK121"/>
  <c i="4" r="J121"/>
  <c r="BK132"/>
  <c r="BK121"/>
  <c r="J123"/>
  <c i="2" r="J203"/>
  <c r="BK171"/>
  <c r="J229"/>
  <c r="J187"/>
  <c r="J270"/>
  <c r="BK159"/>
  <c r="BK246"/>
  <c r="J152"/>
  <c r="BK291"/>
  <c r="BK270"/>
  <c r="BK134"/>
  <c i="3" r="BK126"/>
  <c r="J133"/>
  <c i="4" r="BK149"/>
  <c r="BK151"/>
  <c r="BK156"/>
  <c r="J137"/>
  <c r="BK119"/>
  <c i="2" r="BK152"/>
  <c r="BK294"/>
  <c r="J171"/>
  <c r="BK273"/>
  <c i="3" r="J136"/>
  <c r="J126"/>
  <c i="4" r="J144"/>
  <c r="J119"/>
  <c r="BK130"/>
  <c i="2" r="J34"/>
  <c i="4" r="BK135"/>
  <c i="2" r="J159"/>
  <c r="BK190"/>
  <c r="BK222"/>
  <c r="BK240"/>
  <c r="BK267"/>
  <c r="BK238"/>
  <c r="BK137"/>
  <c r="BK262"/>
  <c r="J238"/>
  <c r="J262"/>
  <c i="3" r="J131"/>
  <c i="4" r="BK159"/>
  <c r="BK137"/>
  <c r="J154"/>
  <c r="J139"/>
  <c i="2" l="1" r="P126"/>
  <c r="T237"/>
  <c r="R290"/>
  <c r="T206"/>
  <c r="T290"/>
  <c r="P206"/>
  <c r="P266"/>
  <c r="BK126"/>
  <c r="J126"/>
  <c r="J98"/>
  <c r="T266"/>
  <c i="3" r="T120"/>
  <c r="T119"/>
  <c r="T118"/>
  <c i="2" r="BK206"/>
  <c r="J206"/>
  <c r="J99"/>
  <c r="BK266"/>
  <c r="J266"/>
  <c r="J102"/>
  <c r="BK237"/>
  <c r="J237"/>
  <c r="J100"/>
  <c r="R237"/>
  <c r="BK290"/>
  <c r="J290"/>
  <c r="J103"/>
  <c i="3" r="P120"/>
  <c r="P119"/>
  <c r="P118"/>
  <c i="1" r="AU96"/>
  <c i="2" r="R126"/>
  <c r="R125"/>
  <c r="R124"/>
  <c r="R266"/>
  <c r="R206"/>
  <c r="P290"/>
  <c i="3" r="R120"/>
  <c r="R119"/>
  <c r="R118"/>
  <c i="4" r="BK118"/>
  <c r="J118"/>
  <c r="J97"/>
  <c i="2" r="P237"/>
  <c i="4" r="R118"/>
  <c r="R117"/>
  <c i="2" r="T126"/>
  <c i="3" r="BK120"/>
  <c r="J120"/>
  <c r="J98"/>
  <c i="4" r="P118"/>
  <c r="P117"/>
  <c i="1" r="AU97"/>
  <c i="4" r="T118"/>
  <c r="T117"/>
  <c i="2" r="BK300"/>
  <c r="J300"/>
  <c r="J104"/>
  <c r="BK261"/>
  <c r="J261"/>
  <c r="J101"/>
  <c i="4" r="E107"/>
  <c r="J111"/>
  <c r="BE121"/>
  <c i="3" r="BK119"/>
  <c r="J119"/>
  <c r="J97"/>
  <c i="4" r="BE135"/>
  <c r="BE127"/>
  <c r="BE130"/>
  <c r="BE141"/>
  <c r="F114"/>
  <c r="BE125"/>
  <c r="BE132"/>
  <c r="BE144"/>
  <c r="BE146"/>
  <c r="BE119"/>
  <c r="BE139"/>
  <c r="BE149"/>
  <c r="BE151"/>
  <c r="BE123"/>
  <c r="BE154"/>
  <c r="BE156"/>
  <c r="BE159"/>
  <c r="BE137"/>
  <c i="3" r="BE126"/>
  <c i="2" r="BK125"/>
  <c r="BK124"/>
  <c r="J124"/>
  <c r="J96"/>
  <c i="3" r="BE121"/>
  <c r="BE123"/>
  <c r="BE129"/>
  <c r="E108"/>
  <c r="F92"/>
  <c r="BE133"/>
  <c r="BE136"/>
  <c r="J112"/>
  <c r="BE131"/>
  <c i="2" r="BE240"/>
  <c r="BE193"/>
  <c r="BE215"/>
  <c r="BE246"/>
  <c r="BE152"/>
  <c r="BE222"/>
  <c r="J89"/>
  <c r="BE131"/>
  <c r="BE171"/>
  <c r="BE267"/>
  <c r="BE283"/>
  <c r="BE291"/>
  <c r="BE294"/>
  <c r="BE296"/>
  <c r="BE187"/>
  <c r="BE207"/>
  <c r="BE243"/>
  <c r="BE262"/>
  <c r="BE270"/>
  <c r="BE280"/>
  <c r="BE301"/>
  <c r="E85"/>
  <c r="F121"/>
  <c r="BE255"/>
  <c r="BE127"/>
  <c r="BE144"/>
  <c r="BE257"/>
  <c r="BE273"/>
  <c r="BE134"/>
  <c r="BE184"/>
  <c r="BE190"/>
  <c r="BE162"/>
  <c r="BE181"/>
  <c r="BE203"/>
  <c r="BE137"/>
  <c r="BE159"/>
  <c r="BE178"/>
  <c r="BE229"/>
  <c r="BE238"/>
  <c i="1" r="AW95"/>
  <c i="2" r="F35"/>
  <c i="1" r="BB95"/>
  <c i="2" r="F37"/>
  <c i="1" r="BD95"/>
  <c i="2" r="F34"/>
  <c i="1" r="BA95"/>
  <c i="4" r="F35"/>
  <c i="1" r="BB97"/>
  <c i="3" r="F36"/>
  <c i="1" r="BC96"/>
  <c i="3" r="F37"/>
  <c i="1" r="BD96"/>
  <c i="4" r="J34"/>
  <c i="1" r="AW97"/>
  <c i="3" r="J34"/>
  <c i="1" r="AW96"/>
  <c i="3" r="F34"/>
  <c i="1" r="BA96"/>
  <c i="4" r="F37"/>
  <c i="1" r="BD97"/>
  <c i="2" r="F36"/>
  <c i="1" r="BC95"/>
  <c i="3" r="F35"/>
  <c i="1" r="BB96"/>
  <c i="4" r="F36"/>
  <c i="1" r="BC97"/>
  <c i="4" r="F34"/>
  <c i="1" r="BA97"/>
  <c i="2" l="1" r="T125"/>
  <c r="T124"/>
  <c r="P125"/>
  <c r="P124"/>
  <c i="1" r="AU95"/>
  <c i="4" r="BK117"/>
  <c r="J117"/>
  <c r="J96"/>
  <c i="3" r="BK118"/>
  <c r="J118"/>
  <c r="J96"/>
  <c i="2" r="J125"/>
  <c r="J97"/>
  <c i="1" r="AU94"/>
  <c i="3" r="F33"/>
  <c i="1" r="AZ96"/>
  <c i="2" r="J30"/>
  <c i="1" r="AG95"/>
  <c i="4" r="F33"/>
  <c i="1" r="AZ97"/>
  <c i="2" r="J33"/>
  <c i="1" r="AV95"/>
  <c r="AT95"/>
  <c r="BC94"/>
  <c r="W32"/>
  <c i="2" r="F33"/>
  <c i="1" r="AZ95"/>
  <c i="3" r="J33"/>
  <c i="1" r="AV96"/>
  <c r="AT96"/>
  <c r="BA94"/>
  <c r="AW94"/>
  <c r="AK30"/>
  <c i="4" r="J33"/>
  <c i="1" r="AV97"/>
  <c r="AT97"/>
  <c r="BB94"/>
  <c r="AX94"/>
  <c r="BD94"/>
  <c r="W33"/>
  <c l="1" r="AN95"/>
  <c i="2" r="J39"/>
  <c i="4" r="J30"/>
  <c i="1" r="AG97"/>
  <c i="3" r="J30"/>
  <c i="1" r="AG96"/>
  <c r="AN96"/>
  <c r="AZ94"/>
  <c r="W29"/>
  <c r="W30"/>
  <c r="AY94"/>
  <c r="W31"/>
  <c i="4" l="1" r="J39"/>
  <c i="3" r="J39"/>
  <c i="1"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<sst xmlns="http://schemas.openxmlformats.org/spreadsheetml/2006/main">
  <si>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</si>
  <si>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</si>
  <si>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</si>
  <si>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</si>
  <si>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</si>
  <si>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{cc3d8dfc-e8ba-44ea-b9f6-03c29babefa2}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</si>
  <si>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</si>
  <si>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</si>
  <si>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</si>
  <si>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</si>
  <si>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</si>
  <si>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</si>
  <si>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</si>
  <si>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</si>
  <si>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20250619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</si>
  <si>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</si>
  <si>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</si>
  <si>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Třebůvka, hráze Moravičany - opevnění, výtrže, nánosy, Loštice, ř.km 4,470-4,550 - nánosy</t>
  </si>
  <si>
    <t>KSO:</t>
  </si>
  <si>
    <t>CC-CZ:</t>
  </si>
  <si>
    <t>Místo:</t>
  </si>
  <si>
    <t>Moravičany, Loštice</t>
  </si>
  <si>
    <t>Datum:</t>
  </si>
  <si>
    <t>19. 6. 2025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</si>
  <si>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</si>
  <si>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</si>
  <si>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</si>
  <si>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</si>
  <si>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</si>
  <si>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</si>
  <si>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</si>
  <si>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</si>
  <si>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</si>
  <si>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87951142</t>
  </si>
  <si>
    <t>Ing. Tomáš Pecival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</si>
  <si>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</si>
  <si>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</si>
  <si>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</si>
  <si>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</si>
  <si>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</si>
  <si>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</si>
  <si>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</si>
  <si>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</si>
  <si>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</si>
  <si>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</si>
  <si>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</si>
  <si>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</si>
  <si>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</si>
  <si>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</si>
  <si>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</si>
  <si>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</si>
  <si>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</si>
  <si>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</si>
  <si>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</si>
  <si>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</si>
  <si>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</si>
  <si>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</si>
  <si>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</si>
  <si>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</si>
  <si>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</si>
  <si>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</si>
  <si>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</si>
  <si>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</si>
  <si>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</si>
  <si>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</si>
  <si>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</si>
  <si>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</si>
  <si>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</si>
  <si>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</si>
  <si>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</si>
  <si>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</si>
  <si>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</si>
  <si>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</si>
  <si>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</si>
  <si>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</si>
  <si>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</si>
  <si>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</si>
  <si>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</si>
  <si>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</si>
  <si>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</si>
  <si>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</si>
  <si>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</si>
  <si>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</si>
  <si>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</si>
  <si>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</si>
  <si>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SO 01 - k.ú. Moravičany a k.ú. Loštice (PPO) </t>
  </si>
  <si>
    <t>STA</t>
  </si>
  <si>
    <t>1</t>
  </si>
  <si>
    <t>{a73db1fd-5bf4-474a-9c2a-904ea0572c32}</t>
  </si>
  <si>
    <t>2</t>
  </si>
  <si>
    <t>SO 02</t>
  </si>
  <si>
    <t>SO 02 - k.ú. Loštice</t>
  </si>
  <si>
    <t>{c062c878-f739-4116-a03e-a4b3aa13cd42}</t>
  </si>
  <si>
    <t>VON</t>
  </si>
  <si>
    <t>vedlejší náklady</t>
  </si>
  <si>
    <t>{a9013b62-9fc9-447d-a7c4-de2a09e2707f}</t>
  </si>
  <si>
    <t>KRYCÍ LIST SOUPISU PRACÍ</t>
  </si>
  <si>
    <t>Objekt:</t>
  </si>
  <si>
    <t xml:space="preserve">SO 01 - SO 01 - k.ú. Moravičany a k.ú. Loštice (PPO)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</si>
  <si>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</si>
  <si>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</si>
  <si>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</si>
  <si>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</si>
  <si>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</si>
  <si>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</si>
  <si>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</si>
  <si>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</si>
  <si>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</si>
  <si>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</si>
  <si>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</si>
  <si>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</si>
  <si>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</si>
  <si>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</si>
  <si>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</si>
  <si>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</si>
  <si>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</si>
  <si>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</si>
  <si>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</si>
  <si>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</si>
  <si>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</si>
  <si>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</si>
  <si>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</si>
  <si>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</si>
  <si>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</si>
  <si>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</si>
  <si>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</si>
  <si>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</si>
  <si>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</si>
  <si>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</si>
  <si>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</si>
  <si>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</si>
  <si>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z lomového kamene nebo betonových tvárnic na sucho</t>
  </si>
  <si>
    <t>m3</t>
  </si>
  <si>
    <t>4</t>
  </si>
  <si>
    <t>285917620</t>
  </si>
  <si>
    <t>PP</t>
  </si>
  <si>
    <t>Rozebrání dlažeb nebo záhozů s naložením na dopravní prostředek dlažeb z lomového kamene nebo betonových tvárnic na sucho nebo se spárami vyplněnými pískem nebo drnem</t>
  </si>
  <si>
    <t>P</t>
  </si>
  <si>
    <t xml:space="preserve">Poznámka k položce:_x000d_
vybouraný kámen je možné použít </t>
  </si>
  <si>
    <t>VV</t>
  </si>
  <si>
    <t>15*0,6</t>
  </si>
  <si>
    <t>114203103</t>
  </si>
  <si>
    <t>Rozebrání dlažeb z lomového kamene nebo betonových tvárnic do cementové malty</t>
  </si>
  <si>
    <t>1377697515</t>
  </si>
  <si>
    <t>Rozebrání dlažeb nebo záhozů s naložením na dopravní prostředek dlažeb z lomového kamene nebo betonových tvárnic do cementové malty se spárami zalitými cementovou maltou</t>
  </si>
  <si>
    <t>170*0,4*0,5</t>
  </si>
  <si>
    <t>3</t>
  </si>
  <si>
    <t>122251103</t>
  </si>
  <si>
    <t>Odkopávky a prokopávky nezapažené v hornině třídy těžitelnosti I skupiny 3 objem do 100 m3 strojně</t>
  </si>
  <si>
    <t>-1925711709</t>
  </si>
  <si>
    <t>Odkopávky a prokopávky nezapažené strojně v hornině třídy těžitelnosti I skupiny 3 přes 50 do 100 m3</t>
  </si>
  <si>
    <t>(70*0,5+60/0,5)/2+115*0,4</t>
  </si>
  <si>
    <t>124253101</t>
  </si>
  <si>
    <t>Vykopávky pro koryta vodotečí v hornině třídy těžitelnosti I skupiny 3 objem do 1000 m3 strojně</t>
  </si>
  <si>
    <t>-42502825</t>
  </si>
  <si>
    <t>Vykopávky pro koryta vodotečí strojně v hornině třídy těžitelnosti I skupiny 3 přes 100 do 1 000 m3</t>
  </si>
  <si>
    <t>pod jezem</t>
  </si>
  <si>
    <t>29,9</t>
  </si>
  <si>
    <t>rozdělovací objekt</t>
  </si>
  <si>
    <t>40</t>
  </si>
  <si>
    <t>Součet</t>
  </si>
  <si>
    <t>5</t>
  </si>
  <si>
    <t>124253119</t>
  </si>
  <si>
    <t>Příplatek k vykopávkám pro koryta vodotečí v hornině třídy těžitelnosti I skupiny 3 v tekoucí vodě při LTM</t>
  </si>
  <si>
    <t>-1789958171</t>
  </si>
  <si>
    <t>Vykopávky pro koryta vodotečí strojně Příplatek k cenám za vykopávky pro koryta vodotečí v tekoucí vodě při LTM v hornině třídy těžitelnosti I skupiny 3</t>
  </si>
  <si>
    <t>Poznámka k položce:_x000d_
položka se vztahuje na práce spojené s těžením sedimentu a jeho přesunem v korytě vodního toku</t>
  </si>
  <si>
    <t>6</t>
  </si>
  <si>
    <t>162251102</t>
  </si>
  <si>
    <t>Vodorovné přemístění přes 20 do 50 m výkopku/sypaniny z horniny třídy těžitelnosti I skupiny 1 až 3</t>
  </si>
  <si>
    <t>-1589951505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</si>
  <si>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</si>
  <si>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7</t>
  </si>
  <si>
    <t>162351103</t>
  </si>
  <si>
    <t>Vodorovné přemístění přes 50 do 500 m výkopku/sypaniny z horniny třídy těžitelnosti I skupiny 1 až 3</t>
  </si>
  <si>
    <t>-652404592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</si>
  <si>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</si>
  <si>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doprava výkopku do zemníku nebo meziskládku, doprava zeminy pro násyp ze zemníku nebo z meziskládky</t>
  </si>
  <si>
    <t>8</t>
  </si>
  <si>
    <t>167151111</t>
  </si>
  <si>
    <t>Nakládání výkopku z hornin třídy těžitelnosti I skupiny 1 až 3 přes 100 m3</t>
  </si>
  <si>
    <t>-1092071482</t>
  </si>
  <si>
    <t>Nakládání, skládání a překládání neulehlého výkopku nebo sypaniny strojně nakládání, množství přes 100 m3, z hornin třídy těžitelnosti I, skupiny 1 až 3</t>
  </si>
  <si>
    <t>odkopávky</t>
  </si>
  <si>
    <t>77,5+115*0,4</t>
  </si>
  <si>
    <t>9</t>
  </si>
  <si>
    <t>171251201</t>
  </si>
  <si>
    <t>Uložení sypaniny na skládky nebo meziskládky</t>
  </si>
  <si>
    <t>-1425713815</t>
  </si>
  <si>
    <t>Uložení sypaniny na skládky nebo meziskládky bez hutnění s upravením uložené sypaniny do předepsaného tvaru</t>
  </si>
  <si>
    <t>10</t>
  </si>
  <si>
    <t>181451121</t>
  </si>
  <si>
    <t>Založení lučního trávníku výsevem pl do 1000 m2 v rovině a ve svahu přes 1:5</t>
  </si>
  <si>
    <t>m2</t>
  </si>
  <si>
    <t>-929094713</t>
  </si>
  <si>
    <t>Založení trávníku na půdě předem připravené plochy do 1000 m2 výsevem včetně utažení lučního v rovině nebo na svahu přes 1:5</t>
  </si>
  <si>
    <t>50+50</t>
  </si>
  <si>
    <t>11</t>
  </si>
  <si>
    <t>M</t>
  </si>
  <si>
    <t>00572470</t>
  </si>
  <si>
    <t>osivo směs travní univerzál</t>
  </si>
  <si>
    <t>kg</t>
  </si>
  <si>
    <t>1310155519</t>
  </si>
  <si>
    <t>100*0,015</t>
  </si>
  <si>
    <t>181951112</t>
  </si>
  <si>
    <t>Úprava pláně v hornině třídy těžitelnosti I skupiny 1 až 3 se zhutněním strojně</t>
  </si>
  <si>
    <t>851442101</t>
  </si>
  <si>
    <t>Úprava pláně vyrovnáním výškových rozdílů strojně v hornině třídy těžitelnosti I, skupiny 1 až 3 se zhutněním</t>
  </si>
  <si>
    <t>115+70+60</t>
  </si>
  <si>
    <t>13</t>
  </si>
  <si>
    <t>182151111</t>
  </si>
  <si>
    <t>Svahování v zářezech v hornině třídy těžitelnosti I skupiny 1 až 3 strojně</t>
  </si>
  <si>
    <t>1140239467</t>
  </si>
  <si>
    <t>Svahování trvalých svahů do projektovaných profilů strojně s potřebným přemístěním výkopku při svahování v zářezech v hornině třídy těžitelnosti I, skupiny 1 až 3</t>
  </si>
  <si>
    <t>60+70</t>
  </si>
  <si>
    <t>14</t>
  </si>
  <si>
    <t>182351133</t>
  </si>
  <si>
    <t>Rozprostření ornice pl do 500 m2 ve svahu nad 1:5 tl vrstvy do 200 mm strojně</t>
  </si>
  <si>
    <t>1780436661</t>
  </si>
  <si>
    <t>Rozprostření a urovnání ornice ve svahu sklonu přes 1:5 strojně při souvislé ploše do 500 m2, tl. vrstvy do 200 mm</t>
  </si>
  <si>
    <t>15</t>
  </si>
  <si>
    <t>R</t>
  </si>
  <si>
    <t>Likvidace vytěženého materiálu včetně případného poplatku za uložení</t>
  </si>
  <si>
    <t>1554239208</t>
  </si>
  <si>
    <t>Likvidace vytěženého materiálu včetně případného poplatku za uložení, dopravy a manipulace</t>
  </si>
  <si>
    <t>Poznámka k položce:_x000d_
likvidace v souladu se zákonem č. 541/2020 Sb., o odpadech a jeho prováděcími předpisy, pro dopravní vzdálenost je uvažována skládka v Medlově</t>
  </si>
  <si>
    <t>17</t>
  </si>
  <si>
    <t>R2</t>
  </si>
  <si>
    <t>Převedení vody za stavby, čerpání</t>
  </si>
  <si>
    <t>komplet</t>
  </si>
  <si>
    <t>-1449763513</t>
  </si>
  <si>
    <t>Poznámka k položce:_x000d_
dle technologie zvolené zhotovitelem, včetně zřízení a demontáže, např. hráz z pytlů s pískem dotěsněná PVC fólí celkové délky minimálně 2x 20 m a výšky 2,0 m, zčerpání vývarů a průsaků do stavebních prostorů, včetně likvidace provizorních hrázek, při zvýšených přítocích a jejich obnovení, aby bylo možné manipulovat se stavidlem rozdělovacího objektu</t>
  </si>
  <si>
    <t>Svislé a kompletní konstrukce</t>
  </si>
  <si>
    <t>18</t>
  </si>
  <si>
    <t>321311116</t>
  </si>
  <si>
    <t>Konstrukce vodních staveb z betonu prostého mrazuvzdorného tř. C 30/37</t>
  </si>
  <si>
    <t>-1035280570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</si>
  <si>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</si>
  <si>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Poznámka k položce:_x000d_
specifikace předpaty XC4, XF3-SCC</t>
  </si>
  <si>
    <t>schodiště</t>
  </si>
  <si>
    <t>2*4,75*0,5*0,25</t>
  </si>
  <si>
    <t>práh</t>
  </si>
  <si>
    <t>12,5*0,3</t>
  </si>
  <si>
    <t>19</t>
  </si>
  <si>
    <t>321351010</t>
  </si>
  <si>
    <t>Bednění konstrukcí vodních staveb rovinné - zřízení</t>
  </si>
  <si>
    <t>-1991185328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</si>
  <si>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</si>
  <si>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závěrný práh</t>
  </si>
  <si>
    <t>8,5*2*0,5</t>
  </si>
  <si>
    <t>boky schodiště</t>
  </si>
  <si>
    <t>2*2*4,75*0,5</t>
  </si>
  <si>
    <t>20</t>
  </si>
  <si>
    <t>321352010</t>
  </si>
  <si>
    <t>Bednění konstrukcí vodních staveb rovinné - odstranění</t>
  </si>
  <si>
    <t>1234079135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</si>
  <si>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</si>
  <si>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</si>
  <si>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</si>
  <si>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t</t>
  </si>
  <si>
    <t>-369283033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</si>
  <si>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</si>
  <si>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Poznámka k položce:_x000d_
z důvodu náročnějšího tvaru konstrukce je počítáno 15% na průstřih sítí a rozepření</t>
  </si>
  <si>
    <t>12,5*7/1000</t>
  </si>
  <si>
    <t>4,75*0,5*2*7/1000</t>
  </si>
  <si>
    <t>Vodorovné konstrukce</t>
  </si>
  <si>
    <t>22</t>
  </si>
  <si>
    <t>451317777</t>
  </si>
  <si>
    <t>Podklad nebo lože pod dlažbu vodorovný nebo do sklonu 1:5 z betonu prostého tl přes 50 do 100 mm</t>
  </si>
  <si>
    <t>-1704458838</t>
  </si>
  <si>
    <t>Podklad nebo lože pod dlažbu (přídlažbu) v ploše vodorovné nebo ve sklonu do 1:5, tloušťky od 50 do 100 mm z betonu prostého</t>
  </si>
  <si>
    <t>23</t>
  </si>
  <si>
    <t>451319777</t>
  </si>
  <si>
    <t>Příplatek ZKD 10 mm tl u podkladu nebo lože pod dlažbu z betonu</t>
  </si>
  <si>
    <t>1934301001</t>
  </si>
  <si>
    <t>Podklad nebo lože pod dlažbu (přídlažbu) Příplatek k cenám za každých dalších i započatých 10 mm tloušťky podkladu nebo lože z betonu prostého</t>
  </si>
  <si>
    <t>170*10 'Přepočtené koeficientem množství</t>
  </si>
  <si>
    <t>24</t>
  </si>
  <si>
    <t>462512r</t>
  </si>
  <si>
    <t>Příplatek za vyklínování rovnaniny do 200 kg</t>
  </si>
  <si>
    <t>-1944939069</t>
  </si>
  <si>
    <t>Zához z lomového kamene neupraveného provedený ze břehu nebo z lešení, do sucha nebo do vody záhozového, hmotnost jednotlivých kamenů do 200 kg Příplatek k ceně za urovnání líce záhozu</t>
  </si>
  <si>
    <t>70</t>
  </si>
  <si>
    <t>25</t>
  </si>
  <si>
    <t>463212111</t>
  </si>
  <si>
    <t>Rovnanina z lomového kamene upraveného s vyklínováním spár úlomky kamene</t>
  </si>
  <si>
    <t>2121071135</t>
  </si>
  <si>
    <t>Rovnanina z lomového kamene upraveného, tříděného jakékoliv tloušťky rovnaniny s vyklínováním spár a dutin úlomky kamene</t>
  </si>
  <si>
    <t>levý břeh pod vývarem</t>
  </si>
  <si>
    <t>60*0,5</t>
  </si>
  <si>
    <t>pravý břeh pod vývarem</t>
  </si>
  <si>
    <t>70*0,5</t>
  </si>
  <si>
    <t>26</t>
  </si>
  <si>
    <t>465511428</t>
  </si>
  <si>
    <t>Dlažba z lomového kamene na sucho s vyklínováním spár tl 400 mm</t>
  </si>
  <si>
    <t>1050405662</t>
  </si>
  <si>
    <t>Dlažba z lomového kamene lomařsky upraveného vodorovná nebo ve sklonu na sucho, s vyklínováním spár kamenem nebo s vyplněním spár pískem, tl. 400 mm</t>
  </si>
  <si>
    <t>27</t>
  </si>
  <si>
    <t>465513228</t>
  </si>
  <si>
    <t>Dlažba z lomového kamene na cementovou maltu s vyspárováním tl 250 mm pro hydromeliorace</t>
  </si>
  <si>
    <t>-98815481</t>
  </si>
  <si>
    <t>Dlažba z lomového kamene lomařsky upraveného vodorovná nebo ve sklonu na cementovou maltu ze 400 kg cementu na m3 malty, s vyspárováním cementovou maltou, tl. 250 mm</t>
  </si>
  <si>
    <t>Poznámka k položce:_x000d_
pro zdění bude použita průmyslově vyráběná malta s expanzivním účinkem</t>
  </si>
  <si>
    <t>170+10</t>
  </si>
  <si>
    <t>Úpravy povrchů, podlahy a osazování výplní</t>
  </si>
  <si>
    <t>28</t>
  </si>
  <si>
    <t>628635411</t>
  </si>
  <si>
    <t>Oprava spár zdiva z lomového kamene maltou cementovou hl spár přes 30 do 70 mm</t>
  </si>
  <si>
    <t>-1645174190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</si>
  <si>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</si>
  <si>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Poznámka k položce:_x000d_
spárovací směs MC30</t>
  </si>
  <si>
    <t>2*16*1,5</t>
  </si>
  <si>
    <t>Ostatní konstrukce a práce-bourání</t>
  </si>
  <si>
    <t>29</t>
  </si>
  <si>
    <t>35000001r</t>
  </si>
  <si>
    <t>dodávka a montáž vodočetné latě, včetně zaměření</t>
  </si>
  <si>
    <t>kus</t>
  </si>
  <si>
    <t>-1584263103</t>
  </si>
  <si>
    <t>dodávka a montáž vodočetné latě</t>
  </si>
  <si>
    <t>Poznámka k položce:_x000d_
včetně kotevních prvků a zaměření</t>
  </si>
  <si>
    <t>30</t>
  </si>
  <si>
    <t>13010920</t>
  </si>
  <si>
    <t>ocel profilová jakost S235JR (11 375) průřez UE 200</t>
  </si>
  <si>
    <t>566910846</t>
  </si>
  <si>
    <t>4,75*18,4/1000</t>
  </si>
  <si>
    <t>31</t>
  </si>
  <si>
    <t>966041111</t>
  </si>
  <si>
    <t>Bourání konstrukcí LTM zdiva z betonu prostého neprokládaného ručně</t>
  </si>
  <si>
    <t>2085476868</t>
  </si>
  <si>
    <t>Bourání konstrukcí LTM ve vodních tocích s přemístěním suti na hromady na vzdálenost do 20 m nebo s naložením na dopravní prostředek ručně z betonu prostého neprokládaného</t>
  </si>
  <si>
    <t>závěrný práh vývaru</t>
  </si>
  <si>
    <t>12,5*0,2</t>
  </si>
  <si>
    <t>2*4,75*0,25*0,5</t>
  </si>
  <si>
    <t>32</t>
  </si>
  <si>
    <t>985131111</t>
  </si>
  <si>
    <t>Očištění ploch stěn, rubu kleneb a podlah tlakovou vodou</t>
  </si>
  <si>
    <t>-821326349</t>
  </si>
  <si>
    <t>33</t>
  </si>
  <si>
    <t>98556411r</t>
  </si>
  <si>
    <t>Kotvičky pro výztuž hl do 200 mm z oceli D přes 10 do 16 mm do cementové malty</t>
  </si>
  <si>
    <t>1937047093</t>
  </si>
  <si>
    <t>Kotvičky pro výztuž z betonářské oceli do cementové malty, hloubky kotvení do 200 mm, průměru přes 10 do 16 mm</t>
  </si>
  <si>
    <t>12,5*4</t>
  </si>
  <si>
    <t>dlažba vývaru</t>
  </si>
  <si>
    <t>170*4</t>
  </si>
  <si>
    <t>997</t>
  </si>
  <si>
    <t>Přesun sutě</t>
  </si>
  <si>
    <t>34</t>
  </si>
  <si>
    <t>997221862</t>
  </si>
  <si>
    <t>Poplatek za uložení na recyklační skládce (skládkovné) stavebního odpadu z armovaného betonu pod kódem 17 01 01</t>
  </si>
  <si>
    <t>908188269</t>
  </si>
  <si>
    <t>Poplatek za uložení stavebního odpadu na recyklační skládce (skládkovné) z armovaného betonu zatříděného do Katalogu odpadů pod kódem 17 01 01</t>
  </si>
  <si>
    <t>Poznámka k položce:_x000d_
uložení vybouraného betonu, kamenné dlažby a odpadu ze spárování</t>
  </si>
  <si>
    <t>35</t>
  </si>
  <si>
    <t>997321511</t>
  </si>
  <si>
    <t>Vodorovná doprava suti a vybouraných hmot po suchu do 1 km</t>
  </si>
  <si>
    <t>-423965765</t>
  </si>
  <si>
    <t>Vodorovná doprava suti a vybouraných hmot bez naložení, s vyložením a hrubým urovnáním po suchu, na vzdálenost do 1 km</t>
  </si>
  <si>
    <t>36</t>
  </si>
  <si>
    <t>997321519</t>
  </si>
  <si>
    <t>Příplatek ZKD 1 km vodorovné dopravy suti a vybouraných hmot po suchu</t>
  </si>
  <si>
    <t>-1083257774</t>
  </si>
  <si>
    <t>Vodorovná doprava suti a vybouraných hmot bez naložení, s vyložením a hrubým urovnáním po suchu, na vzdálenost Příplatek k cenám za každý další započatý 1 km přes 1 km</t>
  </si>
  <si>
    <t>Poznámka k položce:_x000d_
pro dopravní vzdálenost je uvažována skládka v Medlově</t>
  </si>
  <si>
    <t>74,394*15 'Přepočtené koeficientem množství</t>
  </si>
  <si>
    <t>998</t>
  </si>
  <si>
    <t>Přesun hmot</t>
  </si>
  <si>
    <t>37</t>
  </si>
  <si>
    <t>998321011</t>
  </si>
  <si>
    <t>Přesun hmot pro hráze přehradní zemní a kamenité</t>
  </si>
  <si>
    <t>-985342509</t>
  </si>
  <si>
    <t>Přesun hmot pro objekty hráze přehradní zemní a kamenité dopravní vzdálenost do 500 m</t>
  </si>
  <si>
    <t>SO 02 - SO 02 - k.ú. Loštice</t>
  </si>
  <si>
    <t>-1523488643</t>
  </si>
  <si>
    <t>1174090818</t>
  </si>
  <si>
    <t>1412215737</t>
  </si>
  <si>
    <t>621*2 'Přepočtené koeficientem množství</t>
  </si>
  <si>
    <t>46881771</t>
  </si>
  <si>
    <t>-1267214293</t>
  </si>
  <si>
    <t>-325093562</t>
  </si>
  <si>
    <t>R1</t>
  </si>
  <si>
    <t>Sjezdy do koryta a ochrana okolních staveb</t>
  </si>
  <si>
    <t>-1424637169</t>
  </si>
  <si>
    <t>Poznámka k položce:_x000d_
dle technologie zvolené zhotovitelem, např. násyp ze zeminy, použití geotextilie a výdřevy, případně použití silničních panelů (započtení opotřebení), omezený vstup do koryta vodního toku nad lávkou, použití např. pásového dempru</t>
  </si>
  <si>
    <t>VON - vedlejší náklady</t>
  </si>
  <si>
    <t>VRN - Vedlejší rozpočtové náklady</t>
  </si>
  <si>
    <t>VRN</t>
  </si>
  <si>
    <t>Vedlejší rozpočtové náklady</t>
  </si>
  <si>
    <t>R 16</t>
  </si>
  <si>
    <t>slovení rybí obsádky</t>
  </si>
  <si>
    <t>soubor</t>
  </si>
  <si>
    <t>1024</t>
  </si>
  <si>
    <t>1758418957</t>
  </si>
  <si>
    <t>R 17</t>
  </si>
  <si>
    <t>účast biologického dozoru na stavbě</t>
  </si>
  <si>
    <t>1196593451</t>
  </si>
  <si>
    <t>R 18</t>
  </si>
  <si>
    <t>aktualizace rozborů sedimentů</t>
  </si>
  <si>
    <t>-1471258390</t>
  </si>
  <si>
    <t>aktualizace rozborů sedimentů dle nakládání s odpady</t>
  </si>
  <si>
    <t>Aktualizace Povodňového plánu</t>
  </si>
  <si>
    <t>-317749289</t>
  </si>
  <si>
    <t xml:space="preserve">Aktualizace  Povodňového plánu</t>
  </si>
  <si>
    <t>Provedení opatření vyplývajících z povodňového plánu</t>
  </si>
  <si>
    <t>579654147</t>
  </si>
  <si>
    <t>Poznámka k položce:_x000d_
vyznačení stupňů SPA</t>
  </si>
  <si>
    <t>R3</t>
  </si>
  <si>
    <t xml:space="preserve">Aktualizace Havarijního  plánu</t>
  </si>
  <si>
    <t>201898174</t>
  </si>
  <si>
    <t>Aktualizace Havarijního plánu</t>
  </si>
  <si>
    <t>R4</t>
  </si>
  <si>
    <t>Provedení opatření vyplývajících z havarijního plánu</t>
  </si>
  <si>
    <t>29222390</t>
  </si>
  <si>
    <t>Poznámka k položce:_x000d_
např. norné stěny, sorpční prostředky ...</t>
  </si>
  <si>
    <t>R5</t>
  </si>
  <si>
    <t>Aktualizace plánu BOZP</t>
  </si>
  <si>
    <t>-1435429818</t>
  </si>
  <si>
    <t>R6</t>
  </si>
  <si>
    <t>vytyčení inženýrských sítí a zařízení, včetně zajištění případné aktualizace vyjádření správců sítí</t>
  </si>
  <si>
    <t>468607217</t>
  </si>
  <si>
    <t>R7</t>
  </si>
  <si>
    <t>vytýčení stavby a hranic pozemků odborně způsobilou osobou v oboru zeměměřičství</t>
  </si>
  <si>
    <t>463860094</t>
  </si>
  <si>
    <t>R8</t>
  </si>
  <si>
    <t>zajištění a zabezpečení staveniště, zřízení a likvidace zařízení staveniště, včetně případných přípojek, přístupů a skládek, deponií apod.</t>
  </si>
  <si>
    <t>1971061564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</si>
  <si>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</si>
  <si>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</si>
  <si>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</si>
  <si>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1763967585</t>
  </si>
  <si>
    <t>R10</t>
  </si>
  <si>
    <t>provedení pasportu komunikací před stavbou včetně fotodokumentace</t>
  </si>
  <si>
    <t>655269708</t>
  </si>
  <si>
    <t>Poznámka k položce:_x000d_
včetně ochranné hráze v případě jejího využití jako přístupu na stavbu, včetně geodetického zaměření hrází před stavbou a po stavbě</t>
  </si>
  <si>
    <t>R11</t>
  </si>
  <si>
    <t>protokolární předání stavbou dotčených pozemků a komunikací, uvedených do původního stavu, zpět jejich vlastníkům</t>
  </si>
  <si>
    <t>-882195536</t>
  </si>
  <si>
    <t>protokolární předání stavbou dotčených pozemků, komunikací a hrází, uvedených do původního stavu včetně případného dosypání, zpět jejich vlastníkům</t>
  </si>
  <si>
    <t>R12</t>
  </si>
  <si>
    <t xml:space="preserve">Zpracování a předání dokumentace skutečného provedení stavby </t>
  </si>
  <si>
    <t>-1665072305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</si>
  <si>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</si>
  <si>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Poznámka k položce:_x000d_
včetně geodetického zaměření</t>
  </si>
  <si>
    <t>R 13</t>
  </si>
  <si>
    <t>čištění komunikací</t>
  </si>
  <si>
    <t>-589999738</t>
  </si>
  <si>
    <t>čištění komunikací znečištěných stavbou</t>
  </si>
  <si>
    <t>16</t>
  </si>
  <si>
    <t>R 14</t>
  </si>
  <si>
    <t>uvedení pozemků dotčených stavbou do původního stavu</t>
  </si>
  <si>
    <t>-1927459327</t>
  </si>
  <si>
    <t xml:space="preserve">uvedení pozemků dotčených stavbou do původního stavu </t>
  </si>
  <si>
    <t>Poznámka k položce:_x000d_
včetně úpravy koryta vodního toku dle požadavku CHKO</t>
  </si>
  <si>
    <t>R 15</t>
  </si>
  <si>
    <t xml:space="preserve">Zpracování podkladu pro digitální technickou mapu kraje dle požadavků vyhlášky 393/2020 Sb. </t>
  </si>
  <si>
    <t>-1688165866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</si>
</sst>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20250619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Třebůvka, hráze Moravičany - opevnění, výtrže, nánosy, Loštice, ř.km 4,470-4,550 - nánosy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Moravičany, Loštice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Tomáš Pecival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24.7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SO 01 - k.ú. Mora...'!J30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01 - SO 01 - k.ú. Mora...'!P124</f>
        <v>0</v>
      </c>
      <c r="AV95" s="128">
        <f>'SO 01 - SO 01 - k.ú. Mora...'!J33</f>
        <v>0</v>
      </c>
      <c r="AW95" s="128">
        <f>'SO 01 - SO 01 - k.ú. Mora...'!J34</f>
        <v>0</v>
      </c>
      <c r="AX95" s="128">
        <f>'SO 01 - SO 01 - k.ú. Mora...'!J35</f>
        <v>0</v>
      </c>
      <c r="AY95" s="128">
        <f>'SO 01 - SO 01 - k.ú. Mora...'!J36</f>
        <v>0</v>
      </c>
      <c r="AZ95" s="128">
        <f>'SO 01 - SO 01 - k.ú. Mora...'!F33</f>
        <v>0</v>
      </c>
      <c r="BA95" s="128">
        <f>'SO 01 - SO 01 - k.ú. Mora...'!F34</f>
        <v>0</v>
      </c>
      <c r="BB95" s="128">
        <f>'SO 01 - SO 01 - k.ú. Mora...'!F35</f>
        <v>0</v>
      </c>
      <c r="BC95" s="128">
        <f>'SO 01 - SO 01 - k.ú. Mora...'!F36</f>
        <v>0</v>
      </c>
      <c r="BD95" s="130">
        <f>'SO 01 - SO 01 - k.ú. Mora...'!F37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SO 02 - k.ú. Loštice'!J30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'SO 02 - SO 02 - k.ú. Loštice'!P118</f>
        <v>0</v>
      </c>
      <c r="AV96" s="128">
        <f>'SO 02 - SO 02 - k.ú. Loštice'!J33</f>
        <v>0</v>
      </c>
      <c r="AW96" s="128">
        <f>'SO 02 - SO 02 - k.ú. Loštice'!J34</f>
        <v>0</v>
      </c>
      <c r="AX96" s="128">
        <f>'SO 02 - SO 02 - k.ú. Loštice'!J35</f>
        <v>0</v>
      </c>
      <c r="AY96" s="128">
        <f>'SO 02 - SO 02 - k.ú. Loštice'!J36</f>
        <v>0</v>
      </c>
      <c r="AZ96" s="128">
        <f>'SO 02 - SO 02 - k.ú. Loštice'!F33</f>
        <v>0</v>
      </c>
      <c r="BA96" s="128">
        <f>'SO 02 - SO 02 - k.ú. Loštice'!F34</f>
        <v>0</v>
      </c>
      <c r="BB96" s="128">
        <f>'SO 02 - SO 02 - k.ú. Loštice'!F35</f>
        <v>0</v>
      </c>
      <c r="BC96" s="128">
        <f>'SO 02 - SO 02 - k.ú. Loštice'!F36</f>
        <v>0</v>
      </c>
      <c r="BD96" s="130">
        <f>'SO 02 - SO 02 - k.ú. Loštice'!F37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16.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náklady'!J30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32">
        <v>0</v>
      </c>
      <c r="AT97" s="133">
        <f>ROUND(SUM(AV97:AW97),2)</f>
        <v>0</v>
      </c>
      <c r="AU97" s="134">
        <f>'VON - vedlejší náklady'!P117</f>
        <v>0</v>
      </c>
      <c r="AV97" s="133">
        <f>'VON - vedlejší náklady'!J33</f>
        <v>0</v>
      </c>
      <c r="AW97" s="133">
        <f>'VON - vedlejší náklady'!J34</f>
        <v>0</v>
      </c>
      <c r="AX97" s="133">
        <f>'VON - vedlejší náklady'!J35</f>
        <v>0</v>
      </c>
      <c r="AY97" s="133">
        <f>'VON - vedlejší náklady'!J36</f>
        <v>0</v>
      </c>
      <c r="AZ97" s="133">
        <f>'VON - vedlejší náklady'!F33</f>
        <v>0</v>
      </c>
      <c r="BA97" s="133">
        <f>'VON - vedlejší náklady'!F34</f>
        <v>0</v>
      </c>
      <c r="BB97" s="133">
        <f>'VON - vedlejší náklady'!F35</f>
        <v>0</v>
      </c>
      <c r="BC97" s="133">
        <f>'VON - vedlejší náklady'!F36</f>
        <v>0</v>
      </c>
      <c r="BD97" s="135">
        <f>'VON - vedlejší náklady'!F37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XYFZb0BXRcThoBqjpX70sN/lO0vh5eEVQfPIXGJCbG9ZGnIdhHKUpJdgb+r/GWRI2AoZJBB9a5ylTdTZlympYw==" hashValue="9BQ5WqcNMEipXhY8XQ+QByh7jErLHTKWuyiKcsW9/qVpySH9dRA+sG34WjHmVwNWBUyjUy2All7P0f+nZugux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SO 01 - k.ú. Mora...'!C2" display="/"/>
    <hyperlink ref="A96" location="'SO 02 - SO 02 - k.ú. Loštice'!C2" display="/"/>
    <hyperlink ref="A97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Třebůvka, hráze Moravičany - opevnění, výtrže, nánosy, Loštice, ř.km 4,470-4,550 -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ROUND((SUM(BE124:BE302)),  2)</f>
        <v>0</v>
      </c>
      <c r="G33" s="38"/>
      <c r="H33" s="38"/>
      <c r="I33" s="155">
        <v>0.20999999999999999</v>
      </c>
      <c r="J33" s="154">
        <f>ROUND(((SUM(BE124:BE302))*I33),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ROUND((SUM(BF124:BF302)),  2)</f>
        <v>0</v>
      </c>
      <c r="G34" s="38"/>
      <c r="H34" s="38"/>
      <c r="I34" s="155">
        <v>0.12</v>
      </c>
      <c r="J34" s="154">
        <f>ROUND(((SUM(BF124:BF302))*I34),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ROUND((SUM(BG124:BG302)),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ROUND((SUM(BH124:BH302)),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ROUND((SUM(BI124:BI302)),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Třebůvka, hráze Moravičany - opevnění, výtrže, nánosy, Loštice, ř.km 4,470-4,550 -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01 - SO 01 - k.ú. Moravičany a k.ú. Loštice (PPO)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Moravičany, Loštice</v>
      </c>
      <c r="G89" s="40"/>
      <c r="H89" s="40"/>
      <c r="I89" s="32" t="s">
        <v>22</v>
      </c>
      <c r="J89" s="79" t="str">
        <f>IF(J12="","",J12)</f>
        <v>19. 6. 2025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J206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J237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J290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J300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Třebůvka, hráze Moravičany - opevnění, výtrže, nánosy, Loštice, ř.km 4,470-4,550 - nánosy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01 - SO 01 - k.ú. Moravičany a k.ú. Loštice (PPO)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Moravičany, Loštice</v>
      </c>
      <c r="G118" s="40"/>
      <c r="H118" s="40"/>
      <c r="I118" s="32" t="s">
        <v>22</v>
      </c>
      <c r="J118" s="79" t="str">
        <f>IF(J12="","",J12)</f>
        <v>19. 6. 2025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Ing. Tomáš Pecival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Ing. Tomáš Pecival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64</v>
      </c>
      <c r="E123" s="194" t="s">
        <v>60</v>
      </c>
      <c r="F123" s="194" t="s">
        <v>61</v>
      </c>
      <c r="G123" s="194" t="s">
        <v>114</v>
      </c>
      <c r="H123" s="194" t="s">
        <v>115</v>
      </c>
      <c r="I123" s="194" t="s">
        <v>116</v>
      </c>
      <c r="J123" s="195" t="s">
        <v>101</v>
      </c>
      <c r="K123" s="196" t="s">
        <v>117</v>
      </c>
      <c r="L123" s="197"/>
      <c r="M123" s="100" t="s">
        <v>1</v>
      </c>
      <c r="N123" s="101" t="s">
        <v>43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333.57716464999999</v>
      </c>
      <c r="S124" s="104"/>
      <c r="T124" s="201">
        <f>T125</f>
        <v>74.393600000000006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103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125</v>
      </c>
      <c r="F125" s="206" t="s">
        <v>126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P126+P206+P237+P261+P266+P290+P300</f>
        <v>0</v>
      </c>
      <c r="Q125" s="211"/>
      <c r="R125" s="212">
        <f>R126+R206+R237+R261+R266+R290+R300</f>
        <v>333.57716464999999</v>
      </c>
      <c r="S125" s="211"/>
      <c r="T125" s="213">
        <f>T126+T206+T237+T261+T266+T290+T300</f>
        <v>74.393600000000006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127</v>
      </c>
      <c r="BK125" s="216">
        <f>BK126+BK206+BK237+BK261+BK266+BK290+BK300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128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SUM(P127:P205)</f>
        <v>0</v>
      </c>
      <c r="Q126" s="211"/>
      <c r="R126" s="212">
        <f>SUM(R127:R205)</f>
        <v>0.0015300000000000001</v>
      </c>
      <c r="S126" s="211"/>
      <c r="T126" s="213">
        <f>SUM(T127:T205)</f>
        <v>64.599999999999994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127</v>
      </c>
      <c r="BK126" s="216">
        <f>SUM(BK127:BK205)</f>
        <v>0</v>
      </c>
    </row>
    <row r="127" s="2" customFormat="1" ht="24.15" customHeight="1">
      <c r="A127" s="38"/>
      <c r="B127" s="39"/>
      <c r="C127" s="219" t="s">
        <v>87</v>
      </c>
      <c r="D127" s="219" t="s">
        <v>129</v>
      </c>
      <c r="E127" s="220" t="s">
        <v>130</v>
      </c>
      <c r="F127" s="221" t="s">
        <v>131</v>
      </c>
      <c r="G127" s="222" t="s">
        <v>132</v>
      </c>
      <c r="H127" s="223">
        <v>9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133</v>
      </c>
      <c r="AT127" s="231" t="s">
        <v>129</v>
      </c>
      <c r="AU127" s="231" t="s">
        <v>89</v>
      </c>
      <c r="AY127" s="17" t="s">
        <v>127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133</v>
      </c>
      <c r="BM127" s="231" t="s">
        <v>134</v>
      </c>
    </row>
    <row r="128" s="2" customFormat="1">
      <c r="A128" s="38"/>
      <c r="B128" s="39"/>
      <c r="C128" s="40"/>
      <c r="D128" s="233" t="s">
        <v>135</v>
      </c>
      <c r="E128" s="40"/>
      <c r="F128" s="234" t="s">
        <v>136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89</v>
      </c>
    </row>
    <row r="129" s="2" customFormat="1">
      <c r="A129" s="38"/>
      <c r="B129" s="39"/>
      <c r="C129" s="40"/>
      <c r="D129" s="233" t="s">
        <v>137</v>
      </c>
      <c r="E129" s="40"/>
      <c r="F129" s="238" t="s">
        <v>138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89</v>
      </c>
    </row>
    <row r="130" s="13" customFormat="1">
      <c r="A130" s="13"/>
      <c r="B130" s="239"/>
      <c r="C130" s="240"/>
      <c r="D130" s="233" t="s">
        <v>139</v>
      </c>
      <c r="E130" s="241" t="s">
        <v>1</v>
      </c>
      <c r="F130" s="242" t="s">
        <v>140</v>
      </c>
      <c r="G130" s="240"/>
      <c r="H130" s="243">
        <v>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139</v>
      </c>
      <c r="AU130" s="249" t="s">
        <v>89</v>
      </c>
      <c r="AV130" s="13" t="s">
        <v>89</v>
      </c>
      <c r="AW130" s="13" t="s">
        <v>36</v>
      </c>
      <c r="AX130" s="13" t="s">
        <v>87</v>
      </c>
      <c r="AY130" s="249" t="s">
        <v>127</v>
      </c>
    </row>
    <row r="131" s="2" customFormat="1" ht="24.15" customHeight="1">
      <c r="A131" s="38"/>
      <c r="B131" s="39"/>
      <c r="C131" s="219" t="s">
        <v>89</v>
      </c>
      <c r="D131" s="219" t="s">
        <v>129</v>
      </c>
      <c r="E131" s="220" t="s">
        <v>141</v>
      </c>
      <c r="F131" s="221" t="s">
        <v>142</v>
      </c>
      <c r="G131" s="222" t="s">
        <v>132</v>
      </c>
      <c r="H131" s="223">
        <v>34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1.8999999999999999</v>
      </c>
      <c r="T131" s="230">
        <f>S131*H131</f>
        <v>64.599999999999994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133</v>
      </c>
      <c r="AT131" s="231" t="s">
        <v>129</v>
      </c>
      <c r="AU131" s="231" t="s">
        <v>89</v>
      </c>
      <c r="AY131" s="17" t="s">
        <v>127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133</v>
      </c>
      <c r="BM131" s="231" t="s">
        <v>143</v>
      </c>
    </row>
    <row r="132" s="2" customFormat="1">
      <c r="A132" s="38"/>
      <c r="B132" s="39"/>
      <c r="C132" s="40"/>
      <c r="D132" s="233" t="s">
        <v>135</v>
      </c>
      <c r="E132" s="40"/>
      <c r="F132" s="234" t="s">
        <v>144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89</v>
      </c>
    </row>
    <row r="133" s="13" customFormat="1">
      <c r="A133" s="13"/>
      <c r="B133" s="239"/>
      <c r="C133" s="240"/>
      <c r="D133" s="233" t="s">
        <v>139</v>
      </c>
      <c r="E133" s="241" t="s">
        <v>1</v>
      </c>
      <c r="F133" s="242" t="s">
        <v>145</v>
      </c>
      <c r="G133" s="240"/>
      <c r="H133" s="243">
        <v>34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139</v>
      </c>
      <c r="AU133" s="249" t="s">
        <v>89</v>
      </c>
      <c r="AV133" s="13" t="s">
        <v>89</v>
      </c>
      <c r="AW133" s="13" t="s">
        <v>36</v>
      </c>
      <c r="AX133" s="13" t="s">
        <v>87</v>
      </c>
      <c r="AY133" s="249" t="s">
        <v>127</v>
      </c>
    </row>
    <row r="134" s="2" customFormat="1" ht="33" customHeight="1">
      <c r="A134" s="38"/>
      <c r="B134" s="39"/>
      <c r="C134" s="219" t="s">
        <v>146</v>
      </c>
      <c r="D134" s="219" t="s">
        <v>129</v>
      </c>
      <c r="E134" s="220" t="s">
        <v>147</v>
      </c>
      <c r="F134" s="221" t="s">
        <v>148</v>
      </c>
      <c r="G134" s="222" t="s">
        <v>132</v>
      </c>
      <c r="H134" s="223">
        <v>123.5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133</v>
      </c>
      <c r="AT134" s="231" t="s">
        <v>129</v>
      </c>
      <c r="AU134" s="231" t="s">
        <v>89</v>
      </c>
      <c r="AY134" s="17" t="s">
        <v>127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133</v>
      </c>
      <c r="BM134" s="231" t="s">
        <v>149</v>
      </c>
    </row>
    <row r="135" s="2" customFormat="1">
      <c r="A135" s="38"/>
      <c r="B135" s="39"/>
      <c r="C135" s="40"/>
      <c r="D135" s="233" t="s">
        <v>135</v>
      </c>
      <c r="E135" s="40"/>
      <c r="F135" s="234" t="s">
        <v>150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89</v>
      </c>
    </row>
    <row r="136" s="13" customFormat="1">
      <c r="A136" s="13"/>
      <c r="B136" s="239"/>
      <c r="C136" s="240"/>
      <c r="D136" s="233" t="s">
        <v>139</v>
      </c>
      <c r="E136" s="241" t="s">
        <v>1</v>
      </c>
      <c r="F136" s="242" t="s">
        <v>151</v>
      </c>
      <c r="G136" s="240"/>
      <c r="H136" s="243">
        <v>123.5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139</v>
      </c>
      <c r="AU136" s="249" t="s">
        <v>89</v>
      </c>
      <c r="AV136" s="13" t="s">
        <v>89</v>
      </c>
      <c r="AW136" s="13" t="s">
        <v>36</v>
      </c>
      <c r="AX136" s="13" t="s">
        <v>87</v>
      </c>
      <c r="AY136" s="249" t="s">
        <v>127</v>
      </c>
    </row>
    <row r="137" s="2" customFormat="1" ht="33" customHeight="1">
      <c r="A137" s="38"/>
      <c r="B137" s="39"/>
      <c r="C137" s="219" t="s">
        <v>133</v>
      </c>
      <c r="D137" s="219" t="s">
        <v>129</v>
      </c>
      <c r="E137" s="220" t="s">
        <v>152</v>
      </c>
      <c r="F137" s="221" t="s">
        <v>153</v>
      </c>
      <c r="G137" s="222" t="s">
        <v>132</v>
      </c>
      <c r="H137" s="223">
        <v>69.900000000000006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133</v>
      </c>
      <c r="AT137" s="231" t="s">
        <v>129</v>
      </c>
      <c r="AU137" s="231" t="s">
        <v>89</v>
      </c>
      <c r="AY137" s="17" t="s">
        <v>127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133</v>
      </c>
      <c r="BM137" s="231" t="s">
        <v>154</v>
      </c>
    </row>
    <row r="138" s="2" customFormat="1">
      <c r="A138" s="38"/>
      <c r="B138" s="39"/>
      <c r="C138" s="40"/>
      <c r="D138" s="233" t="s">
        <v>135</v>
      </c>
      <c r="E138" s="40"/>
      <c r="F138" s="234" t="s">
        <v>155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89</v>
      </c>
    </row>
    <row r="139" s="14" customFormat="1">
      <c r="A139" s="14"/>
      <c r="B139" s="250"/>
      <c r="C139" s="251"/>
      <c r="D139" s="233" t="s">
        <v>139</v>
      </c>
      <c r="E139" s="252" t="s">
        <v>1</v>
      </c>
      <c r="F139" s="253" t="s">
        <v>156</v>
      </c>
      <c r="G139" s="251"/>
      <c r="H139" s="252" t="s">
        <v>1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139</v>
      </c>
      <c r="AU139" s="259" t="s">
        <v>89</v>
      </c>
      <c r="AV139" s="14" t="s">
        <v>87</v>
      </c>
      <c r="AW139" s="14" t="s">
        <v>36</v>
      </c>
      <c r="AX139" s="14" t="s">
        <v>79</v>
      </c>
      <c r="AY139" s="259" t="s">
        <v>127</v>
      </c>
    </row>
    <row r="140" s="13" customFormat="1">
      <c r="A140" s="13"/>
      <c r="B140" s="239"/>
      <c r="C140" s="240"/>
      <c r="D140" s="233" t="s">
        <v>139</v>
      </c>
      <c r="E140" s="241" t="s">
        <v>1</v>
      </c>
      <c r="F140" s="242" t="s">
        <v>157</v>
      </c>
      <c r="G140" s="240"/>
      <c r="H140" s="243">
        <v>29.899999999999999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139</v>
      </c>
      <c r="AU140" s="249" t="s">
        <v>89</v>
      </c>
      <c r="AV140" s="13" t="s">
        <v>89</v>
      </c>
      <c r="AW140" s="13" t="s">
        <v>36</v>
      </c>
      <c r="AX140" s="13" t="s">
        <v>79</v>
      </c>
      <c r="AY140" s="249" t="s">
        <v>127</v>
      </c>
    </row>
    <row r="141" s="14" customFormat="1">
      <c r="A141" s="14"/>
      <c r="B141" s="250"/>
      <c r="C141" s="251"/>
      <c r="D141" s="233" t="s">
        <v>139</v>
      </c>
      <c r="E141" s="252" t="s">
        <v>1</v>
      </c>
      <c r="F141" s="253" t="s">
        <v>158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139</v>
      </c>
      <c r="AU141" s="259" t="s">
        <v>89</v>
      </c>
      <c r="AV141" s="14" t="s">
        <v>87</v>
      </c>
      <c r="AW141" s="14" t="s">
        <v>36</v>
      </c>
      <c r="AX141" s="14" t="s">
        <v>79</v>
      </c>
      <c r="AY141" s="259" t="s">
        <v>127</v>
      </c>
    </row>
    <row r="142" s="13" customFormat="1">
      <c r="A142" s="13"/>
      <c r="B142" s="239"/>
      <c r="C142" s="240"/>
      <c r="D142" s="233" t="s">
        <v>139</v>
      </c>
      <c r="E142" s="241" t="s">
        <v>1</v>
      </c>
      <c r="F142" s="242" t="s">
        <v>159</v>
      </c>
      <c r="G142" s="240"/>
      <c r="H142" s="243">
        <v>40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139</v>
      </c>
      <c r="AU142" s="249" t="s">
        <v>89</v>
      </c>
      <c r="AV142" s="13" t="s">
        <v>89</v>
      </c>
      <c r="AW142" s="13" t="s">
        <v>36</v>
      </c>
      <c r="AX142" s="13" t="s">
        <v>79</v>
      </c>
      <c r="AY142" s="249" t="s">
        <v>127</v>
      </c>
    </row>
    <row r="143" s="15" customFormat="1">
      <c r="A143" s="15"/>
      <c r="B143" s="260"/>
      <c r="C143" s="261"/>
      <c r="D143" s="233" t="s">
        <v>139</v>
      </c>
      <c r="E143" s="262" t="s">
        <v>1</v>
      </c>
      <c r="F143" s="263" t="s">
        <v>160</v>
      </c>
      <c r="G143" s="261"/>
      <c r="H143" s="264">
        <v>69.900000000000006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139</v>
      </c>
      <c r="AU143" s="270" t="s">
        <v>89</v>
      </c>
      <c r="AV143" s="15" t="s">
        <v>133</v>
      </c>
      <c r="AW143" s="15" t="s">
        <v>36</v>
      </c>
      <c r="AX143" s="15" t="s">
        <v>87</v>
      </c>
      <c r="AY143" s="270" t="s">
        <v>127</v>
      </c>
    </row>
    <row r="144" s="2" customFormat="1" ht="33" customHeight="1">
      <c r="A144" s="38"/>
      <c r="B144" s="39"/>
      <c r="C144" s="219" t="s">
        <v>161</v>
      </c>
      <c r="D144" s="219" t="s">
        <v>129</v>
      </c>
      <c r="E144" s="220" t="s">
        <v>162</v>
      </c>
      <c r="F144" s="221" t="s">
        <v>163</v>
      </c>
      <c r="G144" s="222" t="s">
        <v>132</v>
      </c>
      <c r="H144" s="223">
        <v>69.900000000000006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133</v>
      </c>
      <c r="AT144" s="231" t="s">
        <v>129</v>
      </c>
      <c r="AU144" s="231" t="s">
        <v>89</v>
      </c>
      <c r="AY144" s="17" t="s">
        <v>127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133</v>
      </c>
      <c r="BM144" s="231" t="s">
        <v>164</v>
      </c>
    </row>
    <row r="145" s="2" customFormat="1">
      <c r="A145" s="38"/>
      <c r="B145" s="39"/>
      <c r="C145" s="40"/>
      <c r="D145" s="233" t="s">
        <v>135</v>
      </c>
      <c r="E145" s="40"/>
      <c r="F145" s="234" t="s">
        <v>165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89</v>
      </c>
    </row>
    <row r="146" s="2" customFormat="1">
      <c r="A146" s="38"/>
      <c r="B146" s="39"/>
      <c r="C146" s="40"/>
      <c r="D146" s="233" t="s">
        <v>137</v>
      </c>
      <c r="E146" s="40"/>
      <c r="F146" s="238" t="s">
        <v>166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89</v>
      </c>
    </row>
    <row r="147" s="14" customFormat="1">
      <c r="A147" s="14"/>
      <c r="B147" s="250"/>
      <c r="C147" s="251"/>
      <c r="D147" s="233" t="s">
        <v>139</v>
      </c>
      <c r="E147" s="252" t="s">
        <v>1</v>
      </c>
      <c r="F147" s="253" t="s">
        <v>156</v>
      </c>
      <c r="G147" s="251"/>
      <c r="H147" s="252" t="s">
        <v>1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139</v>
      </c>
      <c r="AU147" s="259" t="s">
        <v>89</v>
      </c>
      <c r="AV147" s="14" t="s">
        <v>87</v>
      </c>
      <c r="AW147" s="14" t="s">
        <v>36</v>
      </c>
      <c r="AX147" s="14" t="s">
        <v>79</v>
      </c>
      <c r="AY147" s="259" t="s">
        <v>127</v>
      </c>
    </row>
    <row r="148" s="13" customFormat="1">
      <c r="A148" s="13"/>
      <c r="B148" s="239"/>
      <c r="C148" s="240"/>
      <c r="D148" s="233" t="s">
        <v>139</v>
      </c>
      <c r="E148" s="241" t="s">
        <v>1</v>
      </c>
      <c r="F148" s="242" t="s">
        <v>157</v>
      </c>
      <c r="G148" s="240"/>
      <c r="H148" s="243">
        <v>29.899999999999999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139</v>
      </c>
      <c r="AU148" s="249" t="s">
        <v>89</v>
      </c>
      <c r="AV148" s="13" t="s">
        <v>89</v>
      </c>
      <c r="AW148" s="13" t="s">
        <v>36</v>
      </c>
      <c r="AX148" s="13" t="s">
        <v>79</v>
      </c>
      <c r="AY148" s="249" t="s">
        <v>127</v>
      </c>
    </row>
    <row r="149" s="14" customFormat="1">
      <c r="A149" s="14"/>
      <c r="B149" s="250"/>
      <c r="C149" s="251"/>
      <c r="D149" s="233" t="s">
        <v>139</v>
      </c>
      <c r="E149" s="252" t="s">
        <v>1</v>
      </c>
      <c r="F149" s="253" t="s">
        <v>158</v>
      </c>
      <c r="G149" s="251"/>
      <c r="H149" s="252" t="s">
        <v>1</v>
      </c>
      <c r="I149" s="254"/>
      <c r="J149" s="251"/>
      <c r="K149" s="251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139</v>
      </c>
      <c r="AU149" s="259" t="s">
        <v>89</v>
      </c>
      <c r="AV149" s="14" t="s">
        <v>87</v>
      </c>
      <c r="AW149" s="14" t="s">
        <v>36</v>
      </c>
      <c r="AX149" s="14" t="s">
        <v>79</v>
      </c>
      <c r="AY149" s="259" t="s">
        <v>127</v>
      </c>
    </row>
    <row r="150" s="13" customFormat="1">
      <c r="A150" s="13"/>
      <c r="B150" s="239"/>
      <c r="C150" s="240"/>
      <c r="D150" s="233" t="s">
        <v>139</v>
      </c>
      <c r="E150" s="241" t="s">
        <v>1</v>
      </c>
      <c r="F150" s="242" t="s">
        <v>159</v>
      </c>
      <c r="G150" s="240"/>
      <c r="H150" s="243">
        <v>40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139</v>
      </c>
      <c r="AU150" s="249" t="s">
        <v>89</v>
      </c>
      <c r="AV150" s="13" t="s">
        <v>89</v>
      </c>
      <c r="AW150" s="13" t="s">
        <v>36</v>
      </c>
      <c r="AX150" s="13" t="s">
        <v>79</v>
      </c>
      <c r="AY150" s="249" t="s">
        <v>127</v>
      </c>
    </row>
    <row r="151" s="15" customFormat="1">
      <c r="A151" s="15"/>
      <c r="B151" s="260"/>
      <c r="C151" s="261"/>
      <c r="D151" s="233" t="s">
        <v>139</v>
      </c>
      <c r="E151" s="262" t="s">
        <v>1</v>
      </c>
      <c r="F151" s="263" t="s">
        <v>160</v>
      </c>
      <c r="G151" s="261"/>
      <c r="H151" s="264">
        <v>69.900000000000006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139</v>
      </c>
      <c r="AU151" s="270" t="s">
        <v>89</v>
      </c>
      <c r="AV151" s="15" t="s">
        <v>133</v>
      </c>
      <c r="AW151" s="15" t="s">
        <v>36</v>
      </c>
      <c r="AX151" s="15" t="s">
        <v>87</v>
      </c>
      <c r="AY151" s="270" t="s">
        <v>127</v>
      </c>
    </row>
    <row r="152" s="2" customFormat="1" ht="37.8" customHeight="1">
      <c r="A152" s="38"/>
      <c r="B152" s="39"/>
      <c r="C152" s="219" t="s">
        <v>167</v>
      </c>
      <c r="D152" s="219" t="s">
        <v>129</v>
      </c>
      <c r="E152" s="220" t="s">
        <v>168</v>
      </c>
      <c r="F152" s="221" t="s">
        <v>169</v>
      </c>
      <c r="G152" s="222" t="s">
        <v>132</v>
      </c>
      <c r="H152" s="223">
        <v>69.900000000000006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133</v>
      </c>
      <c r="AT152" s="231" t="s">
        <v>129</v>
      </c>
      <c r="AU152" s="231" t="s">
        <v>89</v>
      </c>
      <c r="AY152" s="17" t="s">
        <v>127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133</v>
      </c>
      <c r="BM152" s="231" t="s">
        <v>170</v>
      </c>
    </row>
    <row r="153" s="2" customFormat="1">
      <c r="A153" s="38"/>
      <c r="B153" s="39"/>
      <c r="C153" s="40"/>
      <c r="D153" s="233" t="s">
        <v>135</v>
      </c>
      <c r="E153" s="40"/>
      <c r="F153" s="234" t="s">
        <v>171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89</v>
      </c>
    </row>
    <row r="154" s="14" customFormat="1">
      <c r="A154" s="14"/>
      <c r="B154" s="250"/>
      <c r="C154" s="251"/>
      <c r="D154" s="233" t="s">
        <v>139</v>
      </c>
      <c r="E154" s="252" t="s">
        <v>1</v>
      </c>
      <c r="F154" s="253" t="s">
        <v>156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139</v>
      </c>
      <c r="AU154" s="259" t="s">
        <v>89</v>
      </c>
      <c r="AV154" s="14" t="s">
        <v>87</v>
      </c>
      <c r="AW154" s="14" t="s">
        <v>36</v>
      </c>
      <c r="AX154" s="14" t="s">
        <v>79</v>
      </c>
      <c r="AY154" s="259" t="s">
        <v>127</v>
      </c>
    </row>
    <row r="155" s="13" customFormat="1">
      <c r="A155" s="13"/>
      <c r="B155" s="239"/>
      <c r="C155" s="240"/>
      <c r="D155" s="233" t="s">
        <v>139</v>
      </c>
      <c r="E155" s="241" t="s">
        <v>1</v>
      </c>
      <c r="F155" s="242" t="s">
        <v>157</v>
      </c>
      <c r="G155" s="240"/>
      <c r="H155" s="243">
        <v>29.899999999999999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139</v>
      </c>
      <c r="AU155" s="249" t="s">
        <v>89</v>
      </c>
      <c r="AV155" s="13" t="s">
        <v>89</v>
      </c>
      <c r="AW155" s="13" t="s">
        <v>36</v>
      </c>
      <c r="AX155" s="13" t="s">
        <v>79</v>
      </c>
      <c r="AY155" s="249" t="s">
        <v>127</v>
      </c>
    </row>
    <row r="156" s="14" customFormat="1">
      <c r="A156" s="14"/>
      <c r="B156" s="250"/>
      <c r="C156" s="251"/>
      <c r="D156" s="233" t="s">
        <v>139</v>
      </c>
      <c r="E156" s="252" t="s">
        <v>1</v>
      </c>
      <c r="F156" s="253" t="s">
        <v>158</v>
      </c>
      <c r="G156" s="251"/>
      <c r="H156" s="252" t="s">
        <v>1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139</v>
      </c>
      <c r="AU156" s="259" t="s">
        <v>89</v>
      </c>
      <c r="AV156" s="14" t="s">
        <v>87</v>
      </c>
      <c r="AW156" s="14" t="s">
        <v>36</v>
      </c>
      <c r="AX156" s="14" t="s">
        <v>79</v>
      </c>
      <c r="AY156" s="259" t="s">
        <v>127</v>
      </c>
    </row>
    <row r="157" s="13" customFormat="1">
      <c r="A157" s="13"/>
      <c r="B157" s="239"/>
      <c r="C157" s="240"/>
      <c r="D157" s="233" t="s">
        <v>139</v>
      </c>
      <c r="E157" s="241" t="s">
        <v>1</v>
      </c>
      <c r="F157" s="242" t="s">
        <v>159</v>
      </c>
      <c r="G157" s="240"/>
      <c r="H157" s="243">
        <v>40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139</v>
      </c>
      <c r="AU157" s="249" t="s">
        <v>89</v>
      </c>
      <c r="AV157" s="13" t="s">
        <v>89</v>
      </c>
      <c r="AW157" s="13" t="s">
        <v>36</v>
      </c>
      <c r="AX157" s="13" t="s">
        <v>79</v>
      </c>
      <c r="AY157" s="249" t="s">
        <v>127</v>
      </c>
    </row>
    <row r="158" s="15" customFormat="1">
      <c r="A158" s="15"/>
      <c r="B158" s="260"/>
      <c r="C158" s="261"/>
      <c r="D158" s="233" t="s">
        <v>139</v>
      </c>
      <c r="E158" s="262" t="s">
        <v>1</v>
      </c>
      <c r="F158" s="263" t="s">
        <v>160</v>
      </c>
      <c r="G158" s="261"/>
      <c r="H158" s="264">
        <v>69.900000000000006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139</v>
      </c>
      <c r="AU158" s="270" t="s">
        <v>89</v>
      </c>
      <c r="AV158" s="15" t="s">
        <v>133</v>
      </c>
      <c r="AW158" s="15" t="s">
        <v>36</v>
      </c>
      <c r="AX158" s="15" t="s">
        <v>87</v>
      </c>
      <c r="AY158" s="270" t="s">
        <v>127</v>
      </c>
    </row>
    <row r="159" s="2" customFormat="1" ht="37.8" customHeight="1">
      <c r="A159" s="38"/>
      <c r="B159" s="39"/>
      <c r="C159" s="219" t="s">
        <v>172</v>
      </c>
      <c r="D159" s="219" t="s">
        <v>129</v>
      </c>
      <c r="E159" s="220" t="s">
        <v>173</v>
      </c>
      <c r="F159" s="221" t="s">
        <v>174</v>
      </c>
      <c r="G159" s="222" t="s">
        <v>132</v>
      </c>
      <c r="H159" s="223">
        <v>123.5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133</v>
      </c>
      <c r="AT159" s="231" t="s">
        <v>129</v>
      </c>
      <c r="AU159" s="231" t="s">
        <v>89</v>
      </c>
      <c r="AY159" s="17" t="s">
        <v>127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133</v>
      </c>
      <c r="BM159" s="231" t="s">
        <v>175</v>
      </c>
    </row>
    <row r="160" s="2" customFormat="1">
      <c r="A160" s="38"/>
      <c r="B160" s="39"/>
      <c r="C160" s="40"/>
      <c r="D160" s="233" t="s">
        <v>135</v>
      </c>
      <c r="E160" s="40"/>
      <c r="F160" s="234" t="s">
        <v>176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89</v>
      </c>
    </row>
    <row r="161" s="2" customFormat="1">
      <c r="A161" s="38"/>
      <c r="B161" s="39"/>
      <c r="C161" s="40"/>
      <c r="D161" s="233" t="s">
        <v>137</v>
      </c>
      <c r="E161" s="40"/>
      <c r="F161" s="238" t="s">
        <v>177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89</v>
      </c>
    </row>
    <row r="162" s="2" customFormat="1" ht="24.15" customHeight="1">
      <c r="A162" s="38"/>
      <c r="B162" s="39"/>
      <c r="C162" s="219" t="s">
        <v>178</v>
      </c>
      <c r="D162" s="219" t="s">
        <v>129</v>
      </c>
      <c r="E162" s="220" t="s">
        <v>179</v>
      </c>
      <c r="F162" s="221" t="s">
        <v>180</v>
      </c>
      <c r="G162" s="222" t="s">
        <v>132</v>
      </c>
      <c r="H162" s="223">
        <v>193.40000000000001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133</v>
      </c>
      <c r="AT162" s="231" t="s">
        <v>129</v>
      </c>
      <c r="AU162" s="231" t="s">
        <v>89</v>
      </c>
      <c r="AY162" s="17" t="s">
        <v>127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133</v>
      </c>
      <c r="BM162" s="231" t="s">
        <v>181</v>
      </c>
    </row>
    <row r="163" s="2" customFormat="1">
      <c r="A163" s="38"/>
      <c r="B163" s="39"/>
      <c r="C163" s="40"/>
      <c r="D163" s="233" t="s">
        <v>135</v>
      </c>
      <c r="E163" s="40"/>
      <c r="F163" s="234" t="s">
        <v>182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89</v>
      </c>
    </row>
    <row r="164" s="14" customFormat="1">
      <c r="A164" s="14"/>
      <c r="B164" s="250"/>
      <c r="C164" s="251"/>
      <c r="D164" s="233" t="s">
        <v>139</v>
      </c>
      <c r="E164" s="252" t="s">
        <v>1</v>
      </c>
      <c r="F164" s="253" t="s">
        <v>156</v>
      </c>
      <c r="G164" s="251"/>
      <c r="H164" s="252" t="s">
        <v>1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139</v>
      </c>
      <c r="AU164" s="259" t="s">
        <v>89</v>
      </c>
      <c r="AV164" s="14" t="s">
        <v>87</v>
      </c>
      <c r="AW164" s="14" t="s">
        <v>36</v>
      </c>
      <c r="AX164" s="14" t="s">
        <v>79</v>
      </c>
      <c r="AY164" s="259" t="s">
        <v>127</v>
      </c>
    </row>
    <row r="165" s="13" customFormat="1">
      <c r="A165" s="13"/>
      <c r="B165" s="239"/>
      <c r="C165" s="240"/>
      <c r="D165" s="233" t="s">
        <v>139</v>
      </c>
      <c r="E165" s="241" t="s">
        <v>1</v>
      </c>
      <c r="F165" s="242" t="s">
        <v>157</v>
      </c>
      <c r="G165" s="240"/>
      <c r="H165" s="243">
        <v>29.899999999999999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139</v>
      </c>
      <c r="AU165" s="249" t="s">
        <v>89</v>
      </c>
      <c r="AV165" s="13" t="s">
        <v>89</v>
      </c>
      <c r="AW165" s="13" t="s">
        <v>36</v>
      </c>
      <c r="AX165" s="13" t="s">
        <v>79</v>
      </c>
      <c r="AY165" s="249" t="s">
        <v>127</v>
      </c>
    </row>
    <row r="166" s="14" customFormat="1">
      <c r="A166" s="14"/>
      <c r="B166" s="250"/>
      <c r="C166" s="251"/>
      <c r="D166" s="233" t="s">
        <v>139</v>
      </c>
      <c r="E166" s="252" t="s">
        <v>1</v>
      </c>
      <c r="F166" s="253" t="s">
        <v>158</v>
      </c>
      <c r="G166" s="251"/>
      <c r="H166" s="252" t="s">
        <v>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139</v>
      </c>
      <c r="AU166" s="259" t="s">
        <v>89</v>
      </c>
      <c r="AV166" s="14" t="s">
        <v>87</v>
      </c>
      <c r="AW166" s="14" t="s">
        <v>36</v>
      </c>
      <c r="AX166" s="14" t="s">
        <v>79</v>
      </c>
      <c r="AY166" s="259" t="s">
        <v>127</v>
      </c>
    </row>
    <row r="167" s="13" customFormat="1">
      <c r="A167" s="13"/>
      <c r="B167" s="239"/>
      <c r="C167" s="240"/>
      <c r="D167" s="233" t="s">
        <v>139</v>
      </c>
      <c r="E167" s="241" t="s">
        <v>1</v>
      </c>
      <c r="F167" s="242" t="s">
        <v>159</v>
      </c>
      <c r="G167" s="240"/>
      <c r="H167" s="243">
        <v>40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139</v>
      </c>
      <c r="AU167" s="249" t="s">
        <v>89</v>
      </c>
      <c r="AV167" s="13" t="s">
        <v>89</v>
      </c>
      <c r="AW167" s="13" t="s">
        <v>36</v>
      </c>
      <c r="AX167" s="13" t="s">
        <v>79</v>
      </c>
      <c r="AY167" s="249" t="s">
        <v>127</v>
      </c>
    </row>
    <row r="168" s="14" customFormat="1">
      <c r="A168" s="14"/>
      <c r="B168" s="250"/>
      <c r="C168" s="251"/>
      <c r="D168" s="233" t="s">
        <v>139</v>
      </c>
      <c r="E168" s="252" t="s">
        <v>1</v>
      </c>
      <c r="F168" s="253" t="s">
        <v>183</v>
      </c>
      <c r="G168" s="251"/>
      <c r="H168" s="252" t="s">
        <v>1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139</v>
      </c>
      <c r="AU168" s="259" t="s">
        <v>89</v>
      </c>
      <c r="AV168" s="14" t="s">
        <v>87</v>
      </c>
      <c r="AW168" s="14" t="s">
        <v>36</v>
      </c>
      <c r="AX168" s="14" t="s">
        <v>79</v>
      </c>
      <c r="AY168" s="259" t="s">
        <v>127</v>
      </c>
    </row>
    <row r="169" s="13" customFormat="1">
      <c r="A169" s="13"/>
      <c r="B169" s="239"/>
      <c r="C169" s="240"/>
      <c r="D169" s="233" t="s">
        <v>139</v>
      </c>
      <c r="E169" s="241" t="s">
        <v>1</v>
      </c>
      <c r="F169" s="242" t="s">
        <v>184</v>
      </c>
      <c r="G169" s="240"/>
      <c r="H169" s="243">
        <v>123.5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139</v>
      </c>
      <c r="AU169" s="249" t="s">
        <v>89</v>
      </c>
      <c r="AV169" s="13" t="s">
        <v>89</v>
      </c>
      <c r="AW169" s="13" t="s">
        <v>36</v>
      </c>
      <c r="AX169" s="13" t="s">
        <v>79</v>
      </c>
      <c r="AY169" s="249" t="s">
        <v>127</v>
      </c>
    </row>
    <row r="170" s="15" customFormat="1">
      <c r="A170" s="15"/>
      <c r="B170" s="260"/>
      <c r="C170" s="261"/>
      <c r="D170" s="233" t="s">
        <v>139</v>
      </c>
      <c r="E170" s="262" t="s">
        <v>1</v>
      </c>
      <c r="F170" s="263" t="s">
        <v>160</v>
      </c>
      <c r="G170" s="261"/>
      <c r="H170" s="264">
        <v>193.40000000000001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139</v>
      </c>
      <c r="AU170" s="270" t="s">
        <v>89</v>
      </c>
      <c r="AV170" s="15" t="s">
        <v>133</v>
      </c>
      <c r="AW170" s="15" t="s">
        <v>36</v>
      </c>
      <c r="AX170" s="15" t="s">
        <v>87</v>
      </c>
      <c r="AY170" s="270" t="s">
        <v>127</v>
      </c>
    </row>
    <row r="171" s="2" customFormat="1" ht="16.5" customHeight="1">
      <c r="A171" s="38"/>
      <c r="B171" s="39"/>
      <c r="C171" s="219" t="s">
        <v>185</v>
      </c>
      <c r="D171" s="219" t="s">
        <v>129</v>
      </c>
      <c r="E171" s="220" t="s">
        <v>186</v>
      </c>
      <c r="F171" s="221" t="s">
        <v>187</v>
      </c>
      <c r="G171" s="222" t="s">
        <v>132</v>
      </c>
      <c r="H171" s="223">
        <v>69.900000000000006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133</v>
      </c>
      <c r="AT171" s="231" t="s">
        <v>129</v>
      </c>
      <c r="AU171" s="231" t="s">
        <v>89</v>
      </c>
      <c r="AY171" s="17" t="s">
        <v>127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133</v>
      </c>
      <c r="BM171" s="231" t="s">
        <v>188</v>
      </c>
    </row>
    <row r="172" s="2" customFormat="1">
      <c r="A172" s="38"/>
      <c r="B172" s="39"/>
      <c r="C172" s="40"/>
      <c r="D172" s="233" t="s">
        <v>135</v>
      </c>
      <c r="E172" s="40"/>
      <c r="F172" s="234" t="s">
        <v>189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89</v>
      </c>
    </row>
    <row r="173" s="14" customFormat="1">
      <c r="A173" s="14"/>
      <c r="B173" s="250"/>
      <c r="C173" s="251"/>
      <c r="D173" s="233" t="s">
        <v>139</v>
      </c>
      <c r="E173" s="252" t="s">
        <v>1</v>
      </c>
      <c r="F173" s="253" t="s">
        <v>156</v>
      </c>
      <c r="G173" s="251"/>
      <c r="H173" s="252" t="s">
        <v>1</v>
      </c>
      <c r="I173" s="254"/>
      <c r="J173" s="251"/>
      <c r="K173" s="251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139</v>
      </c>
      <c r="AU173" s="259" t="s">
        <v>89</v>
      </c>
      <c r="AV173" s="14" t="s">
        <v>87</v>
      </c>
      <c r="AW173" s="14" t="s">
        <v>36</v>
      </c>
      <c r="AX173" s="14" t="s">
        <v>79</v>
      </c>
      <c r="AY173" s="259" t="s">
        <v>127</v>
      </c>
    </row>
    <row r="174" s="13" customFormat="1">
      <c r="A174" s="13"/>
      <c r="B174" s="239"/>
      <c r="C174" s="240"/>
      <c r="D174" s="233" t="s">
        <v>139</v>
      </c>
      <c r="E174" s="241" t="s">
        <v>1</v>
      </c>
      <c r="F174" s="242" t="s">
        <v>157</v>
      </c>
      <c r="G174" s="240"/>
      <c r="H174" s="243">
        <v>29.899999999999999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139</v>
      </c>
      <c r="AU174" s="249" t="s">
        <v>89</v>
      </c>
      <c r="AV174" s="13" t="s">
        <v>89</v>
      </c>
      <c r="AW174" s="13" t="s">
        <v>36</v>
      </c>
      <c r="AX174" s="13" t="s">
        <v>79</v>
      </c>
      <c r="AY174" s="249" t="s">
        <v>127</v>
      </c>
    </row>
    <row r="175" s="14" customFormat="1">
      <c r="A175" s="14"/>
      <c r="B175" s="250"/>
      <c r="C175" s="251"/>
      <c r="D175" s="233" t="s">
        <v>139</v>
      </c>
      <c r="E175" s="252" t="s">
        <v>1</v>
      </c>
      <c r="F175" s="253" t="s">
        <v>158</v>
      </c>
      <c r="G175" s="251"/>
      <c r="H175" s="252" t="s">
        <v>1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139</v>
      </c>
      <c r="AU175" s="259" t="s">
        <v>89</v>
      </c>
      <c r="AV175" s="14" t="s">
        <v>87</v>
      </c>
      <c r="AW175" s="14" t="s">
        <v>36</v>
      </c>
      <c r="AX175" s="14" t="s">
        <v>79</v>
      </c>
      <c r="AY175" s="259" t="s">
        <v>127</v>
      </c>
    </row>
    <row r="176" s="13" customFormat="1">
      <c r="A176" s="13"/>
      <c r="B176" s="239"/>
      <c r="C176" s="240"/>
      <c r="D176" s="233" t="s">
        <v>139</v>
      </c>
      <c r="E176" s="241" t="s">
        <v>1</v>
      </c>
      <c r="F176" s="242" t="s">
        <v>159</v>
      </c>
      <c r="G176" s="240"/>
      <c r="H176" s="243">
        <v>40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139</v>
      </c>
      <c r="AU176" s="249" t="s">
        <v>89</v>
      </c>
      <c r="AV176" s="13" t="s">
        <v>89</v>
      </c>
      <c r="AW176" s="13" t="s">
        <v>36</v>
      </c>
      <c r="AX176" s="13" t="s">
        <v>79</v>
      </c>
      <c r="AY176" s="249" t="s">
        <v>127</v>
      </c>
    </row>
    <row r="177" s="15" customFormat="1">
      <c r="A177" s="15"/>
      <c r="B177" s="260"/>
      <c r="C177" s="261"/>
      <c r="D177" s="233" t="s">
        <v>139</v>
      </c>
      <c r="E177" s="262" t="s">
        <v>1</v>
      </c>
      <c r="F177" s="263" t="s">
        <v>160</v>
      </c>
      <c r="G177" s="261"/>
      <c r="H177" s="264">
        <v>69.900000000000006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0" t="s">
        <v>139</v>
      </c>
      <c r="AU177" s="270" t="s">
        <v>89</v>
      </c>
      <c r="AV177" s="15" t="s">
        <v>133</v>
      </c>
      <c r="AW177" s="15" t="s">
        <v>36</v>
      </c>
      <c r="AX177" s="15" t="s">
        <v>87</v>
      </c>
      <c r="AY177" s="270" t="s">
        <v>127</v>
      </c>
    </row>
    <row r="178" s="2" customFormat="1" ht="24.15" customHeight="1">
      <c r="A178" s="38"/>
      <c r="B178" s="39"/>
      <c r="C178" s="219" t="s">
        <v>190</v>
      </c>
      <c r="D178" s="219" t="s">
        <v>129</v>
      </c>
      <c r="E178" s="220" t="s">
        <v>191</v>
      </c>
      <c r="F178" s="221" t="s">
        <v>192</v>
      </c>
      <c r="G178" s="222" t="s">
        <v>193</v>
      </c>
      <c r="H178" s="223">
        <v>100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133</v>
      </c>
      <c r="AT178" s="231" t="s">
        <v>129</v>
      </c>
      <c r="AU178" s="231" t="s">
        <v>89</v>
      </c>
      <c r="AY178" s="17" t="s">
        <v>127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133</v>
      </c>
      <c r="BM178" s="231" t="s">
        <v>194</v>
      </c>
    </row>
    <row r="179" s="2" customFormat="1">
      <c r="A179" s="38"/>
      <c r="B179" s="39"/>
      <c r="C179" s="40"/>
      <c r="D179" s="233" t="s">
        <v>135</v>
      </c>
      <c r="E179" s="40"/>
      <c r="F179" s="234" t="s">
        <v>195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89</v>
      </c>
    </row>
    <row r="180" s="13" customFormat="1">
      <c r="A180" s="13"/>
      <c r="B180" s="239"/>
      <c r="C180" s="240"/>
      <c r="D180" s="233" t="s">
        <v>139</v>
      </c>
      <c r="E180" s="241" t="s">
        <v>1</v>
      </c>
      <c r="F180" s="242" t="s">
        <v>196</v>
      </c>
      <c r="G180" s="240"/>
      <c r="H180" s="243">
        <v>100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139</v>
      </c>
      <c r="AU180" s="249" t="s">
        <v>89</v>
      </c>
      <c r="AV180" s="13" t="s">
        <v>89</v>
      </c>
      <c r="AW180" s="13" t="s">
        <v>36</v>
      </c>
      <c r="AX180" s="13" t="s">
        <v>87</v>
      </c>
      <c r="AY180" s="249" t="s">
        <v>127</v>
      </c>
    </row>
    <row r="181" s="2" customFormat="1" ht="16.5" customHeight="1">
      <c r="A181" s="38"/>
      <c r="B181" s="39"/>
      <c r="C181" s="271" t="s">
        <v>197</v>
      </c>
      <c r="D181" s="271" t="s">
        <v>198</v>
      </c>
      <c r="E181" s="272" t="s">
        <v>199</v>
      </c>
      <c r="F181" s="273" t="s">
        <v>200</v>
      </c>
      <c r="G181" s="274" t="s">
        <v>201</v>
      </c>
      <c r="H181" s="275">
        <v>1.5</v>
      </c>
      <c r="I181" s="276"/>
      <c r="J181" s="277">
        <f>ROUND(I181*H181,2)</f>
        <v>0</v>
      </c>
      <c r="K181" s="278"/>
      <c r="L181" s="279"/>
      <c r="M181" s="280" t="s">
        <v>1</v>
      </c>
      <c r="N181" s="281" t="s">
        <v>44</v>
      </c>
      <c r="O181" s="91"/>
      <c r="P181" s="229">
        <f>O181*H181</f>
        <v>0</v>
      </c>
      <c r="Q181" s="229">
        <v>0.001</v>
      </c>
      <c r="R181" s="229">
        <f>Q181*H181</f>
        <v>0.0015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178</v>
      </c>
      <c r="AT181" s="231" t="s">
        <v>198</v>
      </c>
      <c r="AU181" s="231" t="s">
        <v>89</v>
      </c>
      <c r="AY181" s="17" t="s">
        <v>127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133</v>
      </c>
      <c r="BM181" s="231" t="s">
        <v>202</v>
      </c>
    </row>
    <row r="182" s="2" customFormat="1">
      <c r="A182" s="38"/>
      <c r="B182" s="39"/>
      <c r="C182" s="40"/>
      <c r="D182" s="233" t="s">
        <v>135</v>
      </c>
      <c r="E182" s="40"/>
      <c r="F182" s="234" t="s">
        <v>200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89</v>
      </c>
    </row>
    <row r="183" s="13" customFormat="1">
      <c r="A183" s="13"/>
      <c r="B183" s="239"/>
      <c r="C183" s="240"/>
      <c r="D183" s="233" t="s">
        <v>139</v>
      </c>
      <c r="E183" s="241" t="s">
        <v>1</v>
      </c>
      <c r="F183" s="242" t="s">
        <v>203</v>
      </c>
      <c r="G183" s="240"/>
      <c r="H183" s="243">
        <v>1.5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139</v>
      </c>
      <c r="AU183" s="249" t="s">
        <v>89</v>
      </c>
      <c r="AV183" s="13" t="s">
        <v>89</v>
      </c>
      <c r="AW183" s="13" t="s">
        <v>36</v>
      </c>
      <c r="AX183" s="13" t="s">
        <v>87</v>
      </c>
      <c r="AY183" s="249" t="s">
        <v>127</v>
      </c>
    </row>
    <row r="184" s="2" customFormat="1" ht="24.15" customHeight="1">
      <c r="A184" s="38"/>
      <c r="B184" s="39"/>
      <c r="C184" s="219" t="s">
        <v>8</v>
      </c>
      <c r="D184" s="219" t="s">
        <v>129</v>
      </c>
      <c r="E184" s="220" t="s">
        <v>204</v>
      </c>
      <c r="F184" s="221" t="s">
        <v>205</v>
      </c>
      <c r="G184" s="222" t="s">
        <v>193</v>
      </c>
      <c r="H184" s="223">
        <v>245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133</v>
      </c>
      <c r="AT184" s="231" t="s">
        <v>129</v>
      </c>
      <c r="AU184" s="231" t="s">
        <v>89</v>
      </c>
      <c r="AY184" s="17" t="s">
        <v>127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133</v>
      </c>
      <c r="BM184" s="231" t="s">
        <v>206</v>
      </c>
    </row>
    <row r="185" s="2" customFormat="1">
      <c r="A185" s="38"/>
      <c r="B185" s="39"/>
      <c r="C185" s="40"/>
      <c r="D185" s="233" t="s">
        <v>135</v>
      </c>
      <c r="E185" s="40"/>
      <c r="F185" s="234" t="s">
        <v>207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89</v>
      </c>
    </row>
    <row r="186" s="13" customFormat="1">
      <c r="A186" s="13"/>
      <c r="B186" s="239"/>
      <c r="C186" s="240"/>
      <c r="D186" s="233" t="s">
        <v>139</v>
      </c>
      <c r="E186" s="241" t="s">
        <v>1</v>
      </c>
      <c r="F186" s="242" t="s">
        <v>208</v>
      </c>
      <c r="G186" s="240"/>
      <c r="H186" s="243">
        <v>245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139</v>
      </c>
      <c r="AU186" s="249" t="s">
        <v>89</v>
      </c>
      <c r="AV186" s="13" t="s">
        <v>89</v>
      </c>
      <c r="AW186" s="13" t="s">
        <v>36</v>
      </c>
      <c r="AX186" s="13" t="s">
        <v>87</v>
      </c>
      <c r="AY186" s="249" t="s">
        <v>127</v>
      </c>
    </row>
    <row r="187" s="2" customFormat="1" ht="24.15" customHeight="1">
      <c r="A187" s="38"/>
      <c r="B187" s="39"/>
      <c r="C187" s="219" t="s">
        <v>209</v>
      </c>
      <c r="D187" s="219" t="s">
        <v>129</v>
      </c>
      <c r="E187" s="220" t="s">
        <v>210</v>
      </c>
      <c r="F187" s="221" t="s">
        <v>211</v>
      </c>
      <c r="G187" s="222" t="s">
        <v>193</v>
      </c>
      <c r="H187" s="223">
        <v>130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133</v>
      </c>
      <c r="AT187" s="231" t="s">
        <v>129</v>
      </c>
      <c r="AU187" s="231" t="s">
        <v>89</v>
      </c>
      <c r="AY187" s="17" t="s">
        <v>127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87</v>
      </c>
      <c r="BK187" s="232">
        <f>ROUND(I187*H187,2)</f>
        <v>0</v>
      </c>
      <c r="BL187" s="17" t="s">
        <v>133</v>
      </c>
      <c r="BM187" s="231" t="s">
        <v>212</v>
      </c>
    </row>
    <row r="188" s="2" customFormat="1">
      <c r="A188" s="38"/>
      <c r="B188" s="39"/>
      <c r="C188" s="40"/>
      <c r="D188" s="233" t="s">
        <v>135</v>
      </c>
      <c r="E188" s="40"/>
      <c r="F188" s="234" t="s">
        <v>213</v>
      </c>
      <c r="G188" s="40"/>
      <c r="H188" s="40"/>
      <c r="I188" s="235"/>
      <c r="J188" s="40"/>
      <c r="K188" s="40"/>
      <c r="L188" s="44"/>
      <c r="M188" s="236"/>
      <c r="N188" s="237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89</v>
      </c>
    </row>
    <row r="189" s="13" customFormat="1">
      <c r="A189" s="13"/>
      <c r="B189" s="239"/>
      <c r="C189" s="240"/>
      <c r="D189" s="233" t="s">
        <v>139</v>
      </c>
      <c r="E189" s="241" t="s">
        <v>1</v>
      </c>
      <c r="F189" s="242" t="s">
        <v>214</v>
      </c>
      <c r="G189" s="240"/>
      <c r="H189" s="243">
        <v>130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139</v>
      </c>
      <c r="AU189" s="249" t="s">
        <v>89</v>
      </c>
      <c r="AV189" s="13" t="s">
        <v>89</v>
      </c>
      <c r="AW189" s="13" t="s">
        <v>36</v>
      </c>
      <c r="AX189" s="13" t="s">
        <v>87</v>
      </c>
      <c r="AY189" s="249" t="s">
        <v>127</v>
      </c>
    </row>
    <row r="190" s="2" customFormat="1" ht="24.15" customHeight="1">
      <c r="A190" s="38"/>
      <c r="B190" s="39"/>
      <c r="C190" s="219" t="s">
        <v>215</v>
      </c>
      <c r="D190" s="219" t="s">
        <v>129</v>
      </c>
      <c r="E190" s="220" t="s">
        <v>216</v>
      </c>
      <c r="F190" s="221" t="s">
        <v>217</v>
      </c>
      <c r="G190" s="222" t="s">
        <v>193</v>
      </c>
      <c r="H190" s="223">
        <v>100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44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133</v>
      </c>
      <c r="AT190" s="231" t="s">
        <v>129</v>
      </c>
      <c r="AU190" s="231" t="s">
        <v>89</v>
      </c>
      <c r="AY190" s="17" t="s">
        <v>127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87</v>
      </c>
      <c r="BK190" s="232">
        <f>ROUND(I190*H190,2)</f>
        <v>0</v>
      </c>
      <c r="BL190" s="17" t="s">
        <v>133</v>
      </c>
      <c r="BM190" s="231" t="s">
        <v>218</v>
      </c>
    </row>
    <row r="191" s="2" customFormat="1">
      <c r="A191" s="38"/>
      <c r="B191" s="39"/>
      <c r="C191" s="40"/>
      <c r="D191" s="233" t="s">
        <v>135</v>
      </c>
      <c r="E191" s="40"/>
      <c r="F191" s="234" t="s">
        <v>219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89</v>
      </c>
    </row>
    <row r="192" s="13" customFormat="1">
      <c r="A192" s="13"/>
      <c r="B192" s="239"/>
      <c r="C192" s="240"/>
      <c r="D192" s="233" t="s">
        <v>139</v>
      </c>
      <c r="E192" s="241" t="s">
        <v>1</v>
      </c>
      <c r="F192" s="242" t="s">
        <v>196</v>
      </c>
      <c r="G192" s="240"/>
      <c r="H192" s="243">
        <v>100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139</v>
      </c>
      <c r="AU192" s="249" t="s">
        <v>89</v>
      </c>
      <c r="AV192" s="13" t="s">
        <v>89</v>
      </c>
      <c r="AW192" s="13" t="s">
        <v>36</v>
      </c>
      <c r="AX192" s="13" t="s">
        <v>87</v>
      </c>
      <c r="AY192" s="249" t="s">
        <v>127</v>
      </c>
    </row>
    <row r="193" s="2" customFormat="1" ht="24.15" customHeight="1">
      <c r="A193" s="38"/>
      <c r="B193" s="39"/>
      <c r="C193" s="219" t="s">
        <v>220</v>
      </c>
      <c r="D193" s="219" t="s">
        <v>129</v>
      </c>
      <c r="E193" s="220" t="s">
        <v>221</v>
      </c>
      <c r="F193" s="221" t="s">
        <v>222</v>
      </c>
      <c r="G193" s="222" t="s">
        <v>132</v>
      </c>
      <c r="H193" s="223">
        <v>193.40000000000001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44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133</v>
      </c>
      <c r="AT193" s="231" t="s">
        <v>129</v>
      </c>
      <c r="AU193" s="231" t="s">
        <v>89</v>
      </c>
      <c r="AY193" s="17" t="s">
        <v>127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87</v>
      </c>
      <c r="BK193" s="232">
        <f>ROUND(I193*H193,2)</f>
        <v>0</v>
      </c>
      <c r="BL193" s="17" t="s">
        <v>133</v>
      </c>
      <c r="BM193" s="231" t="s">
        <v>223</v>
      </c>
    </row>
    <row r="194" s="2" customFormat="1">
      <c r="A194" s="38"/>
      <c r="B194" s="39"/>
      <c r="C194" s="40"/>
      <c r="D194" s="233" t="s">
        <v>135</v>
      </c>
      <c r="E194" s="40"/>
      <c r="F194" s="234" t="s">
        <v>224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89</v>
      </c>
    </row>
    <row r="195" s="2" customFormat="1">
      <c r="A195" s="38"/>
      <c r="B195" s="39"/>
      <c r="C195" s="40"/>
      <c r="D195" s="233" t="s">
        <v>137</v>
      </c>
      <c r="E195" s="40"/>
      <c r="F195" s="238" t="s">
        <v>225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89</v>
      </c>
    </row>
    <row r="196" s="14" customFormat="1">
      <c r="A196" s="14"/>
      <c r="B196" s="250"/>
      <c r="C196" s="251"/>
      <c r="D196" s="233" t="s">
        <v>139</v>
      </c>
      <c r="E196" s="252" t="s">
        <v>1</v>
      </c>
      <c r="F196" s="253" t="s">
        <v>156</v>
      </c>
      <c r="G196" s="251"/>
      <c r="H196" s="252" t="s">
        <v>1</v>
      </c>
      <c r="I196" s="254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139</v>
      </c>
      <c r="AU196" s="259" t="s">
        <v>89</v>
      </c>
      <c r="AV196" s="14" t="s">
        <v>87</v>
      </c>
      <c r="AW196" s="14" t="s">
        <v>36</v>
      </c>
      <c r="AX196" s="14" t="s">
        <v>79</v>
      </c>
      <c r="AY196" s="259" t="s">
        <v>127</v>
      </c>
    </row>
    <row r="197" s="13" customFormat="1">
      <c r="A197" s="13"/>
      <c r="B197" s="239"/>
      <c r="C197" s="240"/>
      <c r="D197" s="233" t="s">
        <v>139</v>
      </c>
      <c r="E197" s="241" t="s">
        <v>1</v>
      </c>
      <c r="F197" s="242" t="s">
        <v>157</v>
      </c>
      <c r="G197" s="240"/>
      <c r="H197" s="243">
        <v>29.899999999999999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139</v>
      </c>
      <c r="AU197" s="249" t="s">
        <v>89</v>
      </c>
      <c r="AV197" s="13" t="s">
        <v>89</v>
      </c>
      <c r="AW197" s="13" t="s">
        <v>36</v>
      </c>
      <c r="AX197" s="13" t="s">
        <v>79</v>
      </c>
      <c r="AY197" s="249" t="s">
        <v>127</v>
      </c>
    </row>
    <row r="198" s="14" customFormat="1">
      <c r="A198" s="14"/>
      <c r="B198" s="250"/>
      <c r="C198" s="251"/>
      <c r="D198" s="233" t="s">
        <v>139</v>
      </c>
      <c r="E198" s="252" t="s">
        <v>1</v>
      </c>
      <c r="F198" s="253" t="s">
        <v>158</v>
      </c>
      <c r="G198" s="251"/>
      <c r="H198" s="252" t="s">
        <v>1</v>
      </c>
      <c r="I198" s="254"/>
      <c r="J198" s="251"/>
      <c r="K198" s="251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139</v>
      </c>
      <c r="AU198" s="259" t="s">
        <v>89</v>
      </c>
      <c r="AV198" s="14" t="s">
        <v>87</v>
      </c>
      <c r="AW198" s="14" t="s">
        <v>36</v>
      </c>
      <c r="AX198" s="14" t="s">
        <v>79</v>
      </c>
      <c r="AY198" s="259" t="s">
        <v>127</v>
      </c>
    </row>
    <row r="199" s="13" customFormat="1">
      <c r="A199" s="13"/>
      <c r="B199" s="239"/>
      <c r="C199" s="240"/>
      <c r="D199" s="233" t="s">
        <v>139</v>
      </c>
      <c r="E199" s="241" t="s">
        <v>1</v>
      </c>
      <c r="F199" s="242" t="s">
        <v>159</v>
      </c>
      <c r="G199" s="240"/>
      <c r="H199" s="243">
        <v>40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139</v>
      </c>
      <c r="AU199" s="249" t="s">
        <v>89</v>
      </c>
      <c r="AV199" s="13" t="s">
        <v>89</v>
      </c>
      <c r="AW199" s="13" t="s">
        <v>36</v>
      </c>
      <c r="AX199" s="13" t="s">
        <v>79</v>
      </c>
      <c r="AY199" s="249" t="s">
        <v>127</v>
      </c>
    </row>
    <row r="200" s="14" customFormat="1">
      <c r="A200" s="14"/>
      <c r="B200" s="250"/>
      <c r="C200" s="251"/>
      <c r="D200" s="233" t="s">
        <v>139</v>
      </c>
      <c r="E200" s="252" t="s">
        <v>1</v>
      </c>
      <c r="F200" s="253" t="s">
        <v>183</v>
      </c>
      <c r="G200" s="251"/>
      <c r="H200" s="252" t="s">
        <v>1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139</v>
      </c>
      <c r="AU200" s="259" t="s">
        <v>89</v>
      </c>
      <c r="AV200" s="14" t="s">
        <v>87</v>
      </c>
      <c r="AW200" s="14" t="s">
        <v>36</v>
      </c>
      <c r="AX200" s="14" t="s">
        <v>79</v>
      </c>
      <c r="AY200" s="259" t="s">
        <v>127</v>
      </c>
    </row>
    <row r="201" s="13" customFormat="1">
      <c r="A201" s="13"/>
      <c r="B201" s="239"/>
      <c r="C201" s="240"/>
      <c r="D201" s="233" t="s">
        <v>139</v>
      </c>
      <c r="E201" s="241" t="s">
        <v>1</v>
      </c>
      <c r="F201" s="242" t="s">
        <v>184</v>
      </c>
      <c r="G201" s="240"/>
      <c r="H201" s="243">
        <v>123.5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139</v>
      </c>
      <c r="AU201" s="249" t="s">
        <v>89</v>
      </c>
      <c r="AV201" s="13" t="s">
        <v>89</v>
      </c>
      <c r="AW201" s="13" t="s">
        <v>36</v>
      </c>
      <c r="AX201" s="13" t="s">
        <v>79</v>
      </c>
      <c r="AY201" s="249" t="s">
        <v>127</v>
      </c>
    </row>
    <row r="202" s="15" customFormat="1">
      <c r="A202" s="15"/>
      <c r="B202" s="260"/>
      <c r="C202" s="261"/>
      <c r="D202" s="233" t="s">
        <v>139</v>
      </c>
      <c r="E202" s="262" t="s">
        <v>1</v>
      </c>
      <c r="F202" s="263" t="s">
        <v>160</v>
      </c>
      <c r="G202" s="261"/>
      <c r="H202" s="264">
        <v>193.40000000000001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139</v>
      </c>
      <c r="AU202" s="270" t="s">
        <v>89</v>
      </c>
      <c r="AV202" s="15" t="s">
        <v>133</v>
      </c>
      <c r="AW202" s="15" t="s">
        <v>36</v>
      </c>
      <c r="AX202" s="15" t="s">
        <v>87</v>
      </c>
      <c r="AY202" s="270" t="s">
        <v>127</v>
      </c>
    </row>
    <row r="203" s="2" customFormat="1" ht="16.5" customHeight="1">
      <c r="A203" s="38"/>
      <c r="B203" s="39"/>
      <c r="C203" s="219" t="s">
        <v>226</v>
      </c>
      <c r="D203" s="219" t="s">
        <v>129</v>
      </c>
      <c r="E203" s="220" t="s">
        <v>227</v>
      </c>
      <c r="F203" s="221" t="s">
        <v>228</v>
      </c>
      <c r="G203" s="222" t="s">
        <v>229</v>
      </c>
      <c r="H203" s="223">
        <v>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44</v>
      </c>
      <c r="O203" s="91"/>
      <c r="P203" s="229">
        <f>O203*H203</f>
        <v>0</v>
      </c>
      <c r="Q203" s="229">
        <v>3.0000000000000001E-05</v>
      </c>
      <c r="R203" s="229">
        <f>Q203*H203</f>
        <v>3.0000000000000001E-05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133</v>
      </c>
      <c r="AT203" s="231" t="s">
        <v>129</v>
      </c>
      <c r="AU203" s="231" t="s">
        <v>89</v>
      </c>
      <c r="AY203" s="17" t="s">
        <v>127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87</v>
      </c>
      <c r="BK203" s="232">
        <f>ROUND(I203*H203,2)</f>
        <v>0</v>
      </c>
      <c r="BL203" s="17" t="s">
        <v>133</v>
      </c>
      <c r="BM203" s="231" t="s">
        <v>230</v>
      </c>
    </row>
    <row r="204" s="2" customFormat="1">
      <c r="A204" s="38"/>
      <c r="B204" s="39"/>
      <c r="C204" s="40"/>
      <c r="D204" s="233" t="s">
        <v>135</v>
      </c>
      <c r="E204" s="40"/>
      <c r="F204" s="234" t="s">
        <v>228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89</v>
      </c>
    </row>
    <row r="205" s="2" customFormat="1">
      <c r="A205" s="38"/>
      <c r="B205" s="39"/>
      <c r="C205" s="40"/>
      <c r="D205" s="233" t="s">
        <v>137</v>
      </c>
      <c r="E205" s="40"/>
      <c r="F205" s="238" t="s">
        <v>231</v>
      </c>
      <c r="G205" s="40"/>
      <c r="H205" s="40"/>
      <c r="I205" s="235"/>
      <c r="J205" s="40"/>
      <c r="K205" s="40"/>
      <c r="L205" s="44"/>
      <c r="M205" s="236"/>
      <c r="N205" s="237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137</v>
      </c>
      <c r="AU205" s="17" t="s">
        <v>89</v>
      </c>
    </row>
    <row r="206" s="12" customFormat="1" ht="22.8" customHeight="1">
      <c r="A206" s="12"/>
      <c r="B206" s="203"/>
      <c r="C206" s="204"/>
      <c r="D206" s="205" t="s">
        <v>78</v>
      </c>
      <c r="E206" s="217" t="s">
        <v>146</v>
      </c>
      <c r="F206" s="217" t="s">
        <v>232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SUM(P207:P236)</f>
        <v>0</v>
      </c>
      <c r="Q206" s="211"/>
      <c r="R206" s="212">
        <f>SUM(R207:R236)</f>
        <v>14.068134649999998</v>
      </c>
      <c r="S206" s="211"/>
      <c r="T206" s="213">
        <f>SUM(T207:T236)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87</v>
      </c>
      <c r="AT206" s="215" t="s">
        <v>78</v>
      </c>
      <c r="AU206" s="215" t="s">
        <v>87</v>
      </c>
      <c r="AY206" s="214" t="s">
        <v>127</v>
      </c>
      <c r="BK206" s="216">
        <f>SUM(BK207:BK236)</f>
        <v>0</v>
      </c>
    </row>
    <row r="207" s="2" customFormat="1" ht="24.15" customHeight="1">
      <c r="A207" s="38"/>
      <c r="B207" s="39"/>
      <c r="C207" s="219" t="s">
        <v>233</v>
      </c>
      <c r="D207" s="219" t="s">
        <v>129</v>
      </c>
      <c r="E207" s="220" t="s">
        <v>234</v>
      </c>
      <c r="F207" s="221" t="s">
        <v>235</v>
      </c>
      <c r="G207" s="222" t="s">
        <v>132</v>
      </c>
      <c r="H207" s="223">
        <v>4.9379999999999997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44</v>
      </c>
      <c r="O207" s="91"/>
      <c r="P207" s="229">
        <f>O207*H207</f>
        <v>0</v>
      </c>
      <c r="Q207" s="229">
        <v>2.7919499999999999</v>
      </c>
      <c r="R207" s="229">
        <f>Q207*H207</f>
        <v>13.786649099999998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133</v>
      </c>
      <c r="AT207" s="231" t="s">
        <v>129</v>
      </c>
      <c r="AU207" s="231" t="s">
        <v>89</v>
      </c>
      <c r="AY207" s="17" t="s">
        <v>127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87</v>
      </c>
      <c r="BK207" s="232">
        <f>ROUND(I207*H207,2)</f>
        <v>0</v>
      </c>
      <c r="BL207" s="17" t="s">
        <v>133</v>
      </c>
      <c r="BM207" s="231" t="s">
        <v>236</v>
      </c>
    </row>
    <row r="208" s="2" customFormat="1">
      <c r="A208" s="38"/>
      <c r="B208" s="39"/>
      <c r="C208" s="40"/>
      <c r="D208" s="233" t="s">
        <v>135</v>
      </c>
      <c r="E208" s="40"/>
      <c r="F208" s="234" t="s">
        <v>237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89</v>
      </c>
    </row>
    <row r="209" s="2" customFormat="1">
      <c r="A209" s="38"/>
      <c r="B209" s="39"/>
      <c r="C209" s="40"/>
      <c r="D209" s="233" t="s">
        <v>137</v>
      </c>
      <c r="E209" s="40"/>
      <c r="F209" s="238" t="s">
        <v>238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89</v>
      </c>
    </row>
    <row r="210" s="14" customFormat="1">
      <c r="A210" s="14"/>
      <c r="B210" s="250"/>
      <c r="C210" s="251"/>
      <c r="D210" s="233" t="s">
        <v>139</v>
      </c>
      <c r="E210" s="252" t="s">
        <v>1</v>
      </c>
      <c r="F210" s="253" t="s">
        <v>239</v>
      </c>
      <c r="G210" s="251"/>
      <c r="H210" s="252" t="s">
        <v>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139</v>
      </c>
      <c r="AU210" s="259" t="s">
        <v>89</v>
      </c>
      <c r="AV210" s="14" t="s">
        <v>87</v>
      </c>
      <c r="AW210" s="14" t="s">
        <v>36</v>
      </c>
      <c r="AX210" s="14" t="s">
        <v>79</v>
      </c>
      <c r="AY210" s="259" t="s">
        <v>127</v>
      </c>
    </row>
    <row r="211" s="13" customFormat="1">
      <c r="A211" s="13"/>
      <c r="B211" s="239"/>
      <c r="C211" s="240"/>
      <c r="D211" s="233" t="s">
        <v>139</v>
      </c>
      <c r="E211" s="241" t="s">
        <v>1</v>
      </c>
      <c r="F211" s="242" t="s">
        <v>240</v>
      </c>
      <c r="G211" s="240"/>
      <c r="H211" s="243">
        <v>1.1879999999999999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139</v>
      </c>
      <c r="AU211" s="249" t="s">
        <v>89</v>
      </c>
      <c r="AV211" s="13" t="s">
        <v>89</v>
      </c>
      <c r="AW211" s="13" t="s">
        <v>36</v>
      </c>
      <c r="AX211" s="13" t="s">
        <v>79</v>
      </c>
      <c r="AY211" s="249" t="s">
        <v>127</v>
      </c>
    </row>
    <row r="212" s="14" customFormat="1">
      <c r="A212" s="14"/>
      <c r="B212" s="250"/>
      <c r="C212" s="251"/>
      <c r="D212" s="233" t="s">
        <v>139</v>
      </c>
      <c r="E212" s="252" t="s">
        <v>1</v>
      </c>
      <c r="F212" s="253" t="s">
        <v>241</v>
      </c>
      <c r="G212" s="251"/>
      <c r="H212" s="252" t="s">
        <v>1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139</v>
      </c>
      <c r="AU212" s="259" t="s">
        <v>89</v>
      </c>
      <c r="AV212" s="14" t="s">
        <v>87</v>
      </c>
      <c r="AW212" s="14" t="s">
        <v>36</v>
      </c>
      <c r="AX212" s="14" t="s">
        <v>79</v>
      </c>
      <c r="AY212" s="259" t="s">
        <v>127</v>
      </c>
    </row>
    <row r="213" s="13" customFormat="1">
      <c r="A213" s="13"/>
      <c r="B213" s="239"/>
      <c r="C213" s="240"/>
      <c r="D213" s="233" t="s">
        <v>139</v>
      </c>
      <c r="E213" s="241" t="s">
        <v>1</v>
      </c>
      <c r="F213" s="242" t="s">
        <v>242</v>
      </c>
      <c r="G213" s="240"/>
      <c r="H213" s="243">
        <v>3.75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139</v>
      </c>
      <c r="AU213" s="249" t="s">
        <v>89</v>
      </c>
      <c r="AV213" s="13" t="s">
        <v>89</v>
      </c>
      <c r="AW213" s="13" t="s">
        <v>36</v>
      </c>
      <c r="AX213" s="13" t="s">
        <v>79</v>
      </c>
      <c r="AY213" s="249" t="s">
        <v>127</v>
      </c>
    </row>
    <row r="214" s="15" customFormat="1">
      <c r="A214" s="15"/>
      <c r="B214" s="260"/>
      <c r="C214" s="261"/>
      <c r="D214" s="233" t="s">
        <v>139</v>
      </c>
      <c r="E214" s="262" t="s">
        <v>1</v>
      </c>
      <c r="F214" s="263" t="s">
        <v>160</v>
      </c>
      <c r="G214" s="261"/>
      <c r="H214" s="264">
        <v>4.9379999999999997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139</v>
      </c>
      <c r="AU214" s="270" t="s">
        <v>89</v>
      </c>
      <c r="AV214" s="15" t="s">
        <v>133</v>
      </c>
      <c r="AW214" s="15" t="s">
        <v>36</v>
      </c>
      <c r="AX214" s="15" t="s">
        <v>87</v>
      </c>
      <c r="AY214" s="270" t="s">
        <v>127</v>
      </c>
    </row>
    <row r="215" s="2" customFormat="1" ht="21.75" customHeight="1">
      <c r="A215" s="38"/>
      <c r="B215" s="39"/>
      <c r="C215" s="219" t="s">
        <v>243</v>
      </c>
      <c r="D215" s="219" t="s">
        <v>129</v>
      </c>
      <c r="E215" s="220" t="s">
        <v>244</v>
      </c>
      <c r="F215" s="221" t="s">
        <v>245</v>
      </c>
      <c r="G215" s="222" t="s">
        <v>193</v>
      </c>
      <c r="H215" s="223">
        <v>18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44</v>
      </c>
      <c r="O215" s="91"/>
      <c r="P215" s="229">
        <f>O215*H215</f>
        <v>0</v>
      </c>
      <c r="Q215" s="229">
        <v>0.0086499999999999997</v>
      </c>
      <c r="R215" s="229">
        <f>Q215*H215</f>
        <v>0.15570000000000001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133</v>
      </c>
      <c r="AT215" s="231" t="s">
        <v>129</v>
      </c>
      <c r="AU215" s="231" t="s">
        <v>89</v>
      </c>
      <c r="AY215" s="17" t="s">
        <v>127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87</v>
      </c>
      <c r="BK215" s="232">
        <f>ROUND(I215*H215,2)</f>
        <v>0</v>
      </c>
      <c r="BL215" s="17" t="s">
        <v>133</v>
      </c>
      <c r="BM215" s="231" t="s">
        <v>246</v>
      </c>
    </row>
    <row r="216" s="2" customFormat="1">
      <c r="A216" s="38"/>
      <c r="B216" s="39"/>
      <c r="C216" s="40"/>
      <c r="D216" s="233" t="s">
        <v>135</v>
      </c>
      <c r="E216" s="40"/>
      <c r="F216" s="234" t="s">
        <v>247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89</v>
      </c>
    </row>
    <row r="217" s="14" customFormat="1">
      <c r="A217" s="14"/>
      <c r="B217" s="250"/>
      <c r="C217" s="251"/>
      <c r="D217" s="233" t="s">
        <v>139</v>
      </c>
      <c r="E217" s="252" t="s">
        <v>1</v>
      </c>
      <c r="F217" s="253" t="s">
        <v>248</v>
      </c>
      <c r="G217" s="251"/>
      <c r="H217" s="252" t="s">
        <v>1</v>
      </c>
      <c r="I217" s="254"/>
      <c r="J217" s="251"/>
      <c r="K217" s="251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139</v>
      </c>
      <c r="AU217" s="259" t="s">
        <v>89</v>
      </c>
      <c r="AV217" s="14" t="s">
        <v>87</v>
      </c>
      <c r="AW217" s="14" t="s">
        <v>36</v>
      </c>
      <c r="AX217" s="14" t="s">
        <v>79</v>
      </c>
      <c r="AY217" s="259" t="s">
        <v>127</v>
      </c>
    </row>
    <row r="218" s="13" customFormat="1">
      <c r="A218" s="13"/>
      <c r="B218" s="239"/>
      <c r="C218" s="240"/>
      <c r="D218" s="233" t="s">
        <v>139</v>
      </c>
      <c r="E218" s="241" t="s">
        <v>1</v>
      </c>
      <c r="F218" s="242" t="s">
        <v>249</v>
      </c>
      <c r="G218" s="240"/>
      <c r="H218" s="243">
        <v>8.5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139</v>
      </c>
      <c r="AU218" s="249" t="s">
        <v>89</v>
      </c>
      <c r="AV218" s="13" t="s">
        <v>89</v>
      </c>
      <c r="AW218" s="13" t="s">
        <v>36</v>
      </c>
      <c r="AX218" s="13" t="s">
        <v>79</v>
      </c>
      <c r="AY218" s="249" t="s">
        <v>127</v>
      </c>
    </row>
    <row r="219" s="14" customFormat="1">
      <c r="A219" s="14"/>
      <c r="B219" s="250"/>
      <c r="C219" s="251"/>
      <c r="D219" s="233" t="s">
        <v>139</v>
      </c>
      <c r="E219" s="252" t="s">
        <v>1</v>
      </c>
      <c r="F219" s="253" t="s">
        <v>250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139</v>
      </c>
      <c r="AU219" s="259" t="s">
        <v>89</v>
      </c>
      <c r="AV219" s="14" t="s">
        <v>87</v>
      </c>
      <c r="AW219" s="14" t="s">
        <v>36</v>
      </c>
      <c r="AX219" s="14" t="s">
        <v>79</v>
      </c>
      <c r="AY219" s="259" t="s">
        <v>127</v>
      </c>
    </row>
    <row r="220" s="13" customFormat="1">
      <c r="A220" s="13"/>
      <c r="B220" s="239"/>
      <c r="C220" s="240"/>
      <c r="D220" s="233" t="s">
        <v>139</v>
      </c>
      <c r="E220" s="241" t="s">
        <v>1</v>
      </c>
      <c r="F220" s="242" t="s">
        <v>251</v>
      </c>
      <c r="G220" s="240"/>
      <c r="H220" s="243">
        <v>9.5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139</v>
      </c>
      <c r="AU220" s="249" t="s">
        <v>89</v>
      </c>
      <c r="AV220" s="13" t="s">
        <v>89</v>
      </c>
      <c r="AW220" s="13" t="s">
        <v>36</v>
      </c>
      <c r="AX220" s="13" t="s">
        <v>79</v>
      </c>
      <c r="AY220" s="249" t="s">
        <v>127</v>
      </c>
    </row>
    <row r="221" s="15" customFormat="1">
      <c r="A221" s="15"/>
      <c r="B221" s="260"/>
      <c r="C221" s="261"/>
      <c r="D221" s="233" t="s">
        <v>139</v>
      </c>
      <c r="E221" s="262" t="s">
        <v>1</v>
      </c>
      <c r="F221" s="263" t="s">
        <v>160</v>
      </c>
      <c r="G221" s="261"/>
      <c r="H221" s="264">
        <v>18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139</v>
      </c>
      <c r="AU221" s="270" t="s">
        <v>89</v>
      </c>
      <c r="AV221" s="15" t="s">
        <v>133</v>
      </c>
      <c r="AW221" s="15" t="s">
        <v>36</v>
      </c>
      <c r="AX221" s="15" t="s">
        <v>87</v>
      </c>
      <c r="AY221" s="270" t="s">
        <v>127</v>
      </c>
    </row>
    <row r="222" s="2" customFormat="1" ht="21.75" customHeight="1">
      <c r="A222" s="38"/>
      <c r="B222" s="39"/>
      <c r="C222" s="219" t="s">
        <v>252</v>
      </c>
      <c r="D222" s="219" t="s">
        <v>129</v>
      </c>
      <c r="E222" s="220" t="s">
        <v>253</v>
      </c>
      <c r="F222" s="221" t="s">
        <v>254</v>
      </c>
      <c r="G222" s="222" t="s">
        <v>193</v>
      </c>
      <c r="H222" s="223">
        <v>18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44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133</v>
      </c>
      <c r="AT222" s="231" t="s">
        <v>129</v>
      </c>
      <c r="AU222" s="231" t="s">
        <v>89</v>
      </c>
      <c r="AY222" s="17" t="s">
        <v>127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87</v>
      </c>
      <c r="BK222" s="232">
        <f>ROUND(I222*H222,2)</f>
        <v>0</v>
      </c>
      <c r="BL222" s="17" t="s">
        <v>133</v>
      </c>
      <c r="BM222" s="231" t="s">
        <v>255</v>
      </c>
    </row>
    <row r="223" s="2" customFormat="1">
      <c r="A223" s="38"/>
      <c r="B223" s="39"/>
      <c r="C223" s="40"/>
      <c r="D223" s="233" t="s">
        <v>135</v>
      </c>
      <c r="E223" s="40"/>
      <c r="F223" s="234" t="s">
        <v>256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135</v>
      </c>
      <c r="AU223" s="17" t="s">
        <v>89</v>
      </c>
    </row>
    <row r="224" s="14" customFormat="1">
      <c r="A224" s="14"/>
      <c r="B224" s="250"/>
      <c r="C224" s="251"/>
      <c r="D224" s="233" t="s">
        <v>139</v>
      </c>
      <c r="E224" s="252" t="s">
        <v>1</v>
      </c>
      <c r="F224" s="253" t="s">
        <v>248</v>
      </c>
      <c r="G224" s="251"/>
      <c r="H224" s="252" t="s">
        <v>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139</v>
      </c>
      <c r="AU224" s="259" t="s">
        <v>89</v>
      </c>
      <c r="AV224" s="14" t="s">
        <v>87</v>
      </c>
      <c r="AW224" s="14" t="s">
        <v>36</v>
      </c>
      <c r="AX224" s="14" t="s">
        <v>79</v>
      </c>
      <c r="AY224" s="259" t="s">
        <v>127</v>
      </c>
    </row>
    <row r="225" s="13" customFormat="1">
      <c r="A225" s="13"/>
      <c r="B225" s="239"/>
      <c r="C225" s="240"/>
      <c r="D225" s="233" t="s">
        <v>139</v>
      </c>
      <c r="E225" s="241" t="s">
        <v>1</v>
      </c>
      <c r="F225" s="242" t="s">
        <v>249</v>
      </c>
      <c r="G225" s="240"/>
      <c r="H225" s="243">
        <v>8.5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139</v>
      </c>
      <c r="AU225" s="249" t="s">
        <v>89</v>
      </c>
      <c r="AV225" s="13" t="s">
        <v>89</v>
      </c>
      <c r="AW225" s="13" t="s">
        <v>36</v>
      </c>
      <c r="AX225" s="13" t="s">
        <v>79</v>
      </c>
      <c r="AY225" s="249" t="s">
        <v>127</v>
      </c>
    </row>
    <row r="226" s="14" customFormat="1">
      <c r="A226" s="14"/>
      <c r="B226" s="250"/>
      <c r="C226" s="251"/>
      <c r="D226" s="233" t="s">
        <v>139</v>
      </c>
      <c r="E226" s="252" t="s">
        <v>1</v>
      </c>
      <c r="F226" s="253" t="s">
        <v>250</v>
      </c>
      <c r="G226" s="251"/>
      <c r="H226" s="252" t="s">
        <v>1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139</v>
      </c>
      <c r="AU226" s="259" t="s">
        <v>89</v>
      </c>
      <c r="AV226" s="14" t="s">
        <v>87</v>
      </c>
      <c r="AW226" s="14" t="s">
        <v>36</v>
      </c>
      <c r="AX226" s="14" t="s">
        <v>79</v>
      </c>
      <c r="AY226" s="259" t="s">
        <v>127</v>
      </c>
    </row>
    <row r="227" s="13" customFormat="1">
      <c r="A227" s="13"/>
      <c r="B227" s="239"/>
      <c r="C227" s="240"/>
      <c r="D227" s="233" t="s">
        <v>139</v>
      </c>
      <c r="E227" s="241" t="s">
        <v>1</v>
      </c>
      <c r="F227" s="242" t="s">
        <v>251</v>
      </c>
      <c r="G227" s="240"/>
      <c r="H227" s="243">
        <v>9.5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139</v>
      </c>
      <c r="AU227" s="249" t="s">
        <v>89</v>
      </c>
      <c r="AV227" s="13" t="s">
        <v>89</v>
      </c>
      <c r="AW227" s="13" t="s">
        <v>36</v>
      </c>
      <c r="AX227" s="13" t="s">
        <v>79</v>
      </c>
      <c r="AY227" s="249" t="s">
        <v>127</v>
      </c>
    </row>
    <row r="228" s="15" customFormat="1">
      <c r="A228" s="15"/>
      <c r="B228" s="260"/>
      <c r="C228" s="261"/>
      <c r="D228" s="233" t="s">
        <v>139</v>
      </c>
      <c r="E228" s="262" t="s">
        <v>1</v>
      </c>
      <c r="F228" s="263" t="s">
        <v>160</v>
      </c>
      <c r="G228" s="261"/>
      <c r="H228" s="264">
        <v>18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139</v>
      </c>
      <c r="AU228" s="270" t="s">
        <v>89</v>
      </c>
      <c r="AV228" s="15" t="s">
        <v>133</v>
      </c>
      <c r="AW228" s="15" t="s">
        <v>36</v>
      </c>
      <c r="AX228" s="15" t="s">
        <v>87</v>
      </c>
      <c r="AY228" s="270" t="s">
        <v>127</v>
      </c>
    </row>
    <row r="229" s="2" customFormat="1" ht="24.15" customHeight="1">
      <c r="A229" s="38"/>
      <c r="B229" s="39"/>
      <c r="C229" s="219" t="s">
        <v>7</v>
      </c>
      <c r="D229" s="219" t="s">
        <v>129</v>
      </c>
      <c r="E229" s="220" t="s">
        <v>257</v>
      </c>
      <c r="F229" s="221" t="s">
        <v>258</v>
      </c>
      <c r="G229" s="222" t="s">
        <v>259</v>
      </c>
      <c r="H229" s="223">
        <v>0.121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44</v>
      </c>
      <c r="O229" s="91"/>
      <c r="P229" s="229">
        <f>O229*H229</f>
        <v>0</v>
      </c>
      <c r="Q229" s="229">
        <v>1.03955</v>
      </c>
      <c r="R229" s="229">
        <f>Q229*H229</f>
        <v>0.12578555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133</v>
      </c>
      <c r="AT229" s="231" t="s">
        <v>129</v>
      </c>
      <c r="AU229" s="231" t="s">
        <v>89</v>
      </c>
      <c r="AY229" s="17" t="s">
        <v>127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87</v>
      </c>
      <c r="BK229" s="232">
        <f>ROUND(I229*H229,2)</f>
        <v>0</v>
      </c>
      <c r="BL229" s="17" t="s">
        <v>133</v>
      </c>
      <c r="BM229" s="231" t="s">
        <v>260</v>
      </c>
    </row>
    <row r="230" s="2" customFormat="1">
      <c r="A230" s="38"/>
      <c r="B230" s="39"/>
      <c r="C230" s="40"/>
      <c r="D230" s="233" t="s">
        <v>135</v>
      </c>
      <c r="E230" s="40"/>
      <c r="F230" s="234" t="s">
        <v>261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135</v>
      </c>
      <c r="AU230" s="17" t="s">
        <v>89</v>
      </c>
    </row>
    <row r="231" s="2" customFormat="1">
      <c r="A231" s="38"/>
      <c r="B231" s="39"/>
      <c r="C231" s="40"/>
      <c r="D231" s="233" t="s">
        <v>137</v>
      </c>
      <c r="E231" s="40"/>
      <c r="F231" s="238" t="s">
        <v>262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89</v>
      </c>
    </row>
    <row r="232" s="14" customFormat="1">
      <c r="A232" s="14"/>
      <c r="B232" s="250"/>
      <c r="C232" s="251"/>
      <c r="D232" s="233" t="s">
        <v>139</v>
      </c>
      <c r="E232" s="252" t="s">
        <v>1</v>
      </c>
      <c r="F232" s="253" t="s">
        <v>248</v>
      </c>
      <c r="G232" s="251"/>
      <c r="H232" s="252" t="s">
        <v>1</v>
      </c>
      <c r="I232" s="254"/>
      <c r="J232" s="251"/>
      <c r="K232" s="251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139</v>
      </c>
      <c r="AU232" s="259" t="s">
        <v>89</v>
      </c>
      <c r="AV232" s="14" t="s">
        <v>87</v>
      </c>
      <c r="AW232" s="14" t="s">
        <v>36</v>
      </c>
      <c r="AX232" s="14" t="s">
        <v>79</v>
      </c>
      <c r="AY232" s="259" t="s">
        <v>127</v>
      </c>
    </row>
    <row r="233" s="13" customFormat="1">
      <c r="A233" s="13"/>
      <c r="B233" s="239"/>
      <c r="C233" s="240"/>
      <c r="D233" s="233" t="s">
        <v>139</v>
      </c>
      <c r="E233" s="241" t="s">
        <v>1</v>
      </c>
      <c r="F233" s="242" t="s">
        <v>263</v>
      </c>
      <c r="G233" s="240"/>
      <c r="H233" s="243">
        <v>0.087999999999999995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139</v>
      </c>
      <c r="AU233" s="249" t="s">
        <v>89</v>
      </c>
      <c r="AV233" s="13" t="s">
        <v>89</v>
      </c>
      <c r="AW233" s="13" t="s">
        <v>36</v>
      </c>
      <c r="AX233" s="13" t="s">
        <v>79</v>
      </c>
      <c r="AY233" s="249" t="s">
        <v>127</v>
      </c>
    </row>
    <row r="234" s="14" customFormat="1">
      <c r="A234" s="14"/>
      <c r="B234" s="250"/>
      <c r="C234" s="251"/>
      <c r="D234" s="233" t="s">
        <v>139</v>
      </c>
      <c r="E234" s="252" t="s">
        <v>1</v>
      </c>
      <c r="F234" s="253" t="s">
        <v>250</v>
      </c>
      <c r="G234" s="251"/>
      <c r="H234" s="252" t="s">
        <v>1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139</v>
      </c>
      <c r="AU234" s="259" t="s">
        <v>89</v>
      </c>
      <c r="AV234" s="14" t="s">
        <v>87</v>
      </c>
      <c r="AW234" s="14" t="s">
        <v>36</v>
      </c>
      <c r="AX234" s="14" t="s">
        <v>79</v>
      </c>
      <c r="AY234" s="259" t="s">
        <v>127</v>
      </c>
    </row>
    <row r="235" s="13" customFormat="1">
      <c r="A235" s="13"/>
      <c r="B235" s="239"/>
      <c r="C235" s="240"/>
      <c r="D235" s="233" t="s">
        <v>139</v>
      </c>
      <c r="E235" s="241" t="s">
        <v>1</v>
      </c>
      <c r="F235" s="242" t="s">
        <v>264</v>
      </c>
      <c r="G235" s="240"/>
      <c r="H235" s="243">
        <v>0.033000000000000002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139</v>
      </c>
      <c r="AU235" s="249" t="s">
        <v>89</v>
      </c>
      <c r="AV235" s="13" t="s">
        <v>89</v>
      </c>
      <c r="AW235" s="13" t="s">
        <v>36</v>
      </c>
      <c r="AX235" s="13" t="s">
        <v>79</v>
      </c>
      <c r="AY235" s="249" t="s">
        <v>127</v>
      </c>
    </row>
    <row r="236" s="15" customFormat="1">
      <c r="A236" s="15"/>
      <c r="B236" s="260"/>
      <c r="C236" s="261"/>
      <c r="D236" s="233" t="s">
        <v>139</v>
      </c>
      <c r="E236" s="262" t="s">
        <v>1</v>
      </c>
      <c r="F236" s="263" t="s">
        <v>160</v>
      </c>
      <c r="G236" s="261"/>
      <c r="H236" s="264">
        <v>0.121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139</v>
      </c>
      <c r="AU236" s="270" t="s">
        <v>89</v>
      </c>
      <c r="AV236" s="15" t="s">
        <v>133</v>
      </c>
      <c r="AW236" s="15" t="s">
        <v>36</v>
      </c>
      <c r="AX236" s="15" t="s">
        <v>87</v>
      </c>
      <c r="AY236" s="270" t="s">
        <v>127</v>
      </c>
    </row>
    <row r="237" s="12" customFormat="1" ht="22.8" customHeight="1">
      <c r="A237" s="12"/>
      <c r="B237" s="203"/>
      <c r="C237" s="204"/>
      <c r="D237" s="205" t="s">
        <v>78</v>
      </c>
      <c r="E237" s="217" t="s">
        <v>133</v>
      </c>
      <c r="F237" s="217" t="s">
        <v>265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SUM(P238:P260)</f>
        <v>0</v>
      </c>
      <c r="Q237" s="211"/>
      <c r="R237" s="212">
        <f>SUM(R238:R260)</f>
        <v>314.45740000000001</v>
      </c>
      <c r="S237" s="211"/>
      <c r="T237" s="213">
        <f>SUM(T238:T260)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87</v>
      </c>
      <c r="AT237" s="215" t="s">
        <v>78</v>
      </c>
      <c r="AU237" s="215" t="s">
        <v>87</v>
      </c>
      <c r="AY237" s="214" t="s">
        <v>127</v>
      </c>
      <c r="BK237" s="216">
        <f>SUM(BK238:BK260)</f>
        <v>0</v>
      </c>
    </row>
    <row r="238" s="2" customFormat="1" ht="33" customHeight="1">
      <c r="A238" s="38"/>
      <c r="B238" s="39"/>
      <c r="C238" s="219" t="s">
        <v>266</v>
      </c>
      <c r="D238" s="219" t="s">
        <v>129</v>
      </c>
      <c r="E238" s="220" t="s">
        <v>267</v>
      </c>
      <c r="F238" s="221" t="s">
        <v>268</v>
      </c>
      <c r="G238" s="222" t="s">
        <v>193</v>
      </c>
      <c r="H238" s="223">
        <v>170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44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133</v>
      </c>
      <c r="AT238" s="231" t="s">
        <v>129</v>
      </c>
      <c r="AU238" s="231" t="s">
        <v>89</v>
      </c>
      <c r="AY238" s="17" t="s">
        <v>127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87</v>
      </c>
      <c r="BK238" s="232">
        <f>ROUND(I238*H238,2)</f>
        <v>0</v>
      </c>
      <c r="BL238" s="17" t="s">
        <v>133</v>
      </c>
      <c r="BM238" s="231" t="s">
        <v>269</v>
      </c>
    </row>
    <row r="239" s="2" customFormat="1">
      <c r="A239" s="38"/>
      <c r="B239" s="39"/>
      <c r="C239" s="40"/>
      <c r="D239" s="233" t="s">
        <v>135</v>
      </c>
      <c r="E239" s="40"/>
      <c r="F239" s="234" t="s">
        <v>270</v>
      </c>
      <c r="G239" s="40"/>
      <c r="H239" s="40"/>
      <c r="I239" s="235"/>
      <c r="J239" s="40"/>
      <c r="K239" s="40"/>
      <c r="L239" s="44"/>
      <c r="M239" s="236"/>
      <c r="N239" s="23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89</v>
      </c>
    </row>
    <row r="240" s="2" customFormat="1" ht="24.15" customHeight="1">
      <c r="A240" s="38"/>
      <c r="B240" s="39"/>
      <c r="C240" s="219" t="s">
        <v>271</v>
      </c>
      <c r="D240" s="219" t="s">
        <v>129</v>
      </c>
      <c r="E240" s="220" t="s">
        <v>272</v>
      </c>
      <c r="F240" s="221" t="s">
        <v>273</v>
      </c>
      <c r="G240" s="222" t="s">
        <v>193</v>
      </c>
      <c r="H240" s="223">
        <v>1700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44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133</v>
      </c>
      <c r="AT240" s="231" t="s">
        <v>129</v>
      </c>
      <c r="AU240" s="231" t="s">
        <v>89</v>
      </c>
      <c r="AY240" s="17" t="s">
        <v>127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87</v>
      </c>
      <c r="BK240" s="232">
        <f>ROUND(I240*H240,2)</f>
        <v>0</v>
      </c>
      <c r="BL240" s="17" t="s">
        <v>133</v>
      </c>
      <c r="BM240" s="231" t="s">
        <v>274</v>
      </c>
    </row>
    <row r="241" s="2" customFormat="1">
      <c r="A241" s="38"/>
      <c r="B241" s="39"/>
      <c r="C241" s="40"/>
      <c r="D241" s="233" t="s">
        <v>135</v>
      </c>
      <c r="E241" s="40"/>
      <c r="F241" s="234" t="s">
        <v>275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135</v>
      </c>
      <c r="AU241" s="17" t="s">
        <v>89</v>
      </c>
    </row>
    <row r="242" s="13" customFormat="1">
      <c r="A242" s="13"/>
      <c r="B242" s="239"/>
      <c r="C242" s="240"/>
      <c r="D242" s="233" t="s">
        <v>139</v>
      </c>
      <c r="E242" s="240"/>
      <c r="F242" s="242" t="s">
        <v>276</v>
      </c>
      <c r="G242" s="240"/>
      <c r="H242" s="243">
        <v>1700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139</v>
      </c>
      <c r="AU242" s="249" t="s">
        <v>89</v>
      </c>
      <c r="AV242" s="13" t="s">
        <v>89</v>
      </c>
      <c r="AW242" s="13" t="s">
        <v>4</v>
      </c>
      <c r="AX242" s="13" t="s">
        <v>87</v>
      </c>
      <c r="AY242" s="249" t="s">
        <v>127</v>
      </c>
    </row>
    <row r="243" s="2" customFormat="1" ht="16.5" customHeight="1">
      <c r="A243" s="38"/>
      <c r="B243" s="39"/>
      <c r="C243" s="219" t="s">
        <v>277</v>
      </c>
      <c r="D243" s="219" t="s">
        <v>129</v>
      </c>
      <c r="E243" s="220" t="s">
        <v>278</v>
      </c>
      <c r="F243" s="221" t="s">
        <v>279</v>
      </c>
      <c r="G243" s="222" t="s">
        <v>193</v>
      </c>
      <c r="H243" s="223">
        <v>70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44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133</v>
      </c>
      <c r="AT243" s="231" t="s">
        <v>129</v>
      </c>
      <c r="AU243" s="231" t="s">
        <v>89</v>
      </c>
      <c r="AY243" s="17" t="s">
        <v>127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133</v>
      </c>
      <c r="BM243" s="231" t="s">
        <v>280</v>
      </c>
    </row>
    <row r="244" s="2" customFormat="1">
      <c r="A244" s="38"/>
      <c r="B244" s="39"/>
      <c r="C244" s="40"/>
      <c r="D244" s="233" t="s">
        <v>135</v>
      </c>
      <c r="E244" s="40"/>
      <c r="F244" s="234" t="s">
        <v>281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135</v>
      </c>
      <c r="AU244" s="17" t="s">
        <v>89</v>
      </c>
    </row>
    <row r="245" s="13" customFormat="1">
      <c r="A245" s="13"/>
      <c r="B245" s="239"/>
      <c r="C245" s="240"/>
      <c r="D245" s="233" t="s">
        <v>139</v>
      </c>
      <c r="E245" s="241" t="s">
        <v>1</v>
      </c>
      <c r="F245" s="242" t="s">
        <v>282</v>
      </c>
      <c r="G245" s="240"/>
      <c r="H245" s="243">
        <v>70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139</v>
      </c>
      <c r="AU245" s="249" t="s">
        <v>89</v>
      </c>
      <c r="AV245" s="13" t="s">
        <v>89</v>
      </c>
      <c r="AW245" s="13" t="s">
        <v>36</v>
      </c>
      <c r="AX245" s="13" t="s">
        <v>87</v>
      </c>
      <c r="AY245" s="249" t="s">
        <v>127</v>
      </c>
    </row>
    <row r="246" s="2" customFormat="1" ht="24.15" customHeight="1">
      <c r="A246" s="38"/>
      <c r="B246" s="39"/>
      <c r="C246" s="219" t="s">
        <v>283</v>
      </c>
      <c r="D246" s="219" t="s">
        <v>129</v>
      </c>
      <c r="E246" s="220" t="s">
        <v>284</v>
      </c>
      <c r="F246" s="221" t="s">
        <v>285</v>
      </c>
      <c r="G246" s="222" t="s">
        <v>132</v>
      </c>
      <c r="H246" s="223">
        <v>74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44</v>
      </c>
      <c r="O246" s="91"/>
      <c r="P246" s="229">
        <f>O246*H246</f>
        <v>0</v>
      </c>
      <c r="Q246" s="229">
        <v>1.9967999999999999</v>
      </c>
      <c r="R246" s="229">
        <f>Q246*H246</f>
        <v>147.76319999999998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133</v>
      </c>
      <c r="AT246" s="231" t="s">
        <v>129</v>
      </c>
      <c r="AU246" s="231" t="s">
        <v>89</v>
      </c>
      <c r="AY246" s="17" t="s">
        <v>127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87</v>
      </c>
      <c r="BK246" s="232">
        <f>ROUND(I246*H246,2)</f>
        <v>0</v>
      </c>
      <c r="BL246" s="17" t="s">
        <v>133</v>
      </c>
      <c r="BM246" s="231" t="s">
        <v>286</v>
      </c>
    </row>
    <row r="247" s="2" customFormat="1">
      <c r="A247" s="38"/>
      <c r="B247" s="39"/>
      <c r="C247" s="40"/>
      <c r="D247" s="233" t="s">
        <v>135</v>
      </c>
      <c r="E247" s="40"/>
      <c r="F247" s="234" t="s">
        <v>287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89</v>
      </c>
    </row>
    <row r="248" s="14" customFormat="1">
      <c r="A248" s="14"/>
      <c r="B248" s="250"/>
      <c r="C248" s="251"/>
      <c r="D248" s="233" t="s">
        <v>139</v>
      </c>
      <c r="E248" s="252" t="s">
        <v>1</v>
      </c>
      <c r="F248" s="253" t="s">
        <v>158</v>
      </c>
      <c r="G248" s="251"/>
      <c r="H248" s="252" t="s">
        <v>1</v>
      </c>
      <c r="I248" s="254"/>
      <c r="J248" s="251"/>
      <c r="K248" s="251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139</v>
      </c>
      <c r="AU248" s="259" t="s">
        <v>89</v>
      </c>
      <c r="AV248" s="14" t="s">
        <v>87</v>
      </c>
      <c r="AW248" s="14" t="s">
        <v>36</v>
      </c>
      <c r="AX248" s="14" t="s">
        <v>79</v>
      </c>
      <c r="AY248" s="259" t="s">
        <v>127</v>
      </c>
    </row>
    <row r="249" s="13" customFormat="1">
      <c r="A249" s="13"/>
      <c r="B249" s="239"/>
      <c r="C249" s="240"/>
      <c r="D249" s="233" t="s">
        <v>139</v>
      </c>
      <c r="E249" s="241" t="s">
        <v>1</v>
      </c>
      <c r="F249" s="242" t="s">
        <v>140</v>
      </c>
      <c r="G249" s="240"/>
      <c r="H249" s="243">
        <v>9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139</v>
      </c>
      <c r="AU249" s="249" t="s">
        <v>89</v>
      </c>
      <c r="AV249" s="13" t="s">
        <v>89</v>
      </c>
      <c r="AW249" s="13" t="s">
        <v>36</v>
      </c>
      <c r="AX249" s="13" t="s">
        <v>79</v>
      </c>
      <c r="AY249" s="249" t="s">
        <v>127</v>
      </c>
    </row>
    <row r="250" s="14" customFormat="1">
      <c r="A250" s="14"/>
      <c r="B250" s="250"/>
      <c r="C250" s="251"/>
      <c r="D250" s="233" t="s">
        <v>139</v>
      </c>
      <c r="E250" s="252" t="s">
        <v>1</v>
      </c>
      <c r="F250" s="253" t="s">
        <v>288</v>
      </c>
      <c r="G250" s="251"/>
      <c r="H250" s="252" t="s">
        <v>1</v>
      </c>
      <c r="I250" s="254"/>
      <c r="J250" s="251"/>
      <c r="K250" s="251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139</v>
      </c>
      <c r="AU250" s="259" t="s">
        <v>89</v>
      </c>
      <c r="AV250" s="14" t="s">
        <v>87</v>
      </c>
      <c r="AW250" s="14" t="s">
        <v>36</v>
      </c>
      <c r="AX250" s="14" t="s">
        <v>79</v>
      </c>
      <c r="AY250" s="259" t="s">
        <v>127</v>
      </c>
    </row>
    <row r="251" s="13" customFormat="1">
      <c r="A251" s="13"/>
      <c r="B251" s="239"/>
      <c r="C251" s="240"/>
      <c r="D251" s="233" t="s">
        <v>139</v>
      </c>
      <c r="E251" s="241" t="s">
        <v>1</v>
      </c>
      <c r="F251" s="242" t="s">
        <v>289</v>
      </c>
      <c r="G251" s="240"/>
      <c r="H251" s="243">
        <v>30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139</v>
      </c>
      <c r="AU251" s="249" t="s">
        <v>89</v>
      </c>
      <c r="AV251" s="13" t="s">
        <v>89</v>
      </c>
      <c r="AW251" s="13" t="s">
        <v>36</v>
      </c>
      <c r="AX251" s="13" t="s">
        <v>79</v>
      </c>
      <c r="AY251" s="249" t="s">
        <v>127</v>
      </c>
    </row>
    <row r="252" s="14" customFormat="1">
      <c r="A252" s="14"/>
      <c r="B252" s="250"/>
      <c r="C252" s="251"/>
      <c r="D252" s="233" t="s">
        <v>139</v>
      </c>
      <c r="E252" s="252" t="s">
        <v>1</v>
      </c>
      <c r="F252" s="253" t="s">
        <v>290</v>
      </c>
      <c r="G252" s="251"/>
      <c r="H252" s="252" t="s">
        <v>1</v>
      </c>
      <c r="I252" s="254"/>
      <c r="J252" s="251"/>
      <c r="K252" s="251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139</v>
      </c>
      <c r="AU252" s="259" t="s">
        <v>89</v>
      </c>
      <c r="AV252" s="14" t="s">
        <v>87</v>
      </c>
      <c r="AW252" s="14" t="s">
        <v>36</v>
      </c>
      <c r="AX252" s="14" t="s">
        <v>79</v>
      </c>
      <c r="AY252" s="259" t="s">
        <v>127</v>
      </c>
    </row>
    <row r="253" s="13" customFormat="1">
      <c r="A253" s="13"/>
      <c r="B253" s="239"/>
      <c r="C253" s="240"/>
      <c r="D253" s="233" t="s">
        <v>139</v>
      </c>
      <c r="E253" s="241" t="s">
        <v>1</v>
      </c>
      <c r="F253" s="242" t="s">
        <v>291</v>
      </c>
      <c r="G253" s="240"/>
      <c r="H253" s="243">
        <v>35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139</v>
      </c>
      <c r="AU253" s="249" t="s">
        <v>89</v>
      </c>
      <c r="AV253" s="13" t="s">
        <v>89</v>
      </c>
      <c r="AW253" s="13" t="s">
        <v>36</v>
      </c>
      <c r="AX253" s="13" t="s">
        <v>79</v>
      </c>
      <c r="AY253" s="249" t="s">
        <v>127</v>
      </c>
    </row>
    <row r="254" s="15" customFormat="1">
      <c r="A254" s="15"/>
      <c r="B254" s="260"/>
      <c r="C254" s="261"/>
      <c r="D254" s="233" t="s">
        <v>139</v>
      </c>
      <c r="E254" s="262" t="s">
        <v>1</v>
      </c>
      <c r="F254" s="263" t="s">
        <v>160</v>
      </c>
      <c r="G254" s="261"/>
      <c r="H254" s="264">
        <v>74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0" t="s">
        <v>139</v>
      </c>
      <c r="AU254" s="270" t="s">
        <v>89</v>
      </c>
      <c r="AV254" s="15" t="s">
        <v>133</v>
      </c>
      <c r="AW254" s="15" t="s">
        <v>36</v>
      </c>
      <c r="AX254" s="15" t="s">
        <v>87</v>
      </c>
      <c r="AY254" s="270" t="s">
        <v>127</v>
      </c>
    </row>
    <row r="255" s="2" customFormat="1" ht="24.15" customHeight="1">
      <c r="A255" s="38"/>
      <c r="B255" s="39"/>
      <c r="C255" s="219" t="s">
        <v>292</v>
      </c>
      <c r="D255" s="219" t="s">
        <v>129</v>
      </c>
      <c r="E255" s="220" t="s">
        <v>293</v>
      </c>
      <c r="F255" s="221" t="s">
        <v>294</v>
      </c>
      <c r="G255" s="222" t="s">
        <v>193</v>
      </c>
      <c r="H255" s="223">
        <v>115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44</v>
      </c>
      <c r="O255" s="91"/>
      <c r="P255" s="229">
        <f>O255*H255</f>
        <v>0</v>
      </c>
      <c r="Q255" s="229">
        <v>0.81964000000000004</v>
      </c>
      <c r="R255" s="229">
        <f>Q255*H255</f>
        <v>94.258600000000001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133</v>
      </c>
      <c r="AT255" s="231" t="s">
        <v>129</v>
      </c>
      <c r="AU255" s="231" t="s">
        <v>89</v>
      </c>
      <c r="AY255" s="17" t="s">
        <v>127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87</v>
      </c>
      <c r="BK255" s="232">
        <f>ROUND(I255*H255,2)</f>
        <v>0</v>
      </c>
      <c r="BL255" s="17" t="s">
        <v>133</v>
      </c>
      <c r="BM255" s="231" t="s">
        <v>295</v>
      </c>
    </row>
    <row r="256" s="2" customFormat="1">
      <c r="A256" s="38"/>
      <c r="B256" s="39"/>
      <c r="C256" s="40"/>
      <c r="D256" s="233" t="s">
        <v>135</v>
      </c>
      <c r="E256" s="40"/>
      <c r="F256" s="234" t="s">
        <v>296</v>
      </c>
      <c r="G256" s="40"/>
      <c r="H256" s="40"/>
      <c r="I256" s="235"/>
      <c r="J256" s="40"/>
      <c r="K256" s="40"/>
      <c r="L256" s="44"/>
      <c r="M256" s="236"/>
      <c r="N256" s="23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89</v>
      </c>
    </row>
    <row r="257" s="2" customFormat="1" ht="33" customHeight="1">
      <c r="A257" s="38"/>
      <c r="B257" s="39"/>
      <c r="C257" s="219" t="s">
        <v>297</v>
      </c>
      <c r="D257" s="219" t="s">
        <v>129</v>
      </c>
      <c r="E257" s="220" t="s">
        <v>298</v>
      </c>
      <c r="F257" s="221" t="s">
        <v>299</v>
      </c>
      <c r="G257" s="222" t="s">
        <v>193</v>
      </c>
      <c r="H257" s="223">
        <v>180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44</v>
      </c>
      <c r="O257" s="91"/>
      <c r="P257" s="229">
        <f>O257*H257</f>
        <v>0</v>
      </c>
      <c r="Q257" s="229">
        <v>0.40242</v>
      </c>
      <c r="R257" s="229">
        <f>Q257*H257</f>
        <v>72.435599999999994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133</v>
      </c>
      <c r="AT257" s="231" t="s">
        <v>129</v>
      </c>
      <c r="AU257" s="231" t="s">
        <v>89</v>
      </c>
      <c r="AY257" s="17" t="s">
        <v>127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87</v>
      </c>
      <c r="BK257" s="232">
        <f>ROUND(I257*H257,2)</f>
        <v>0</v>
      </c>
      <c r="BL257" s="17" t="s">
        <v>133</v>
      </c>
      <c r="BM257" s="231" t="s">
        <v>300</v>
      </c>
    </row>
    <row r="258" s="2" customFormat="1">
      <c r="A258" s="38"/>
      <c r="B258" s="39"/>
      <c r="C258" s="40"/>
      <c r="D258" s="233" t="s">
        <v>135</v>
      </c>
      <c r="E258" s="40"/>
      <c r="F258" s="234" t="s">
        <v>301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135</v>
      </c>
      <c r="AU258" s="17" t="s">
        <v>89</v>
      </c>
    </row>
    <row r="259" s="2" customFormat="1">
      <c r="A259" s="38"/>
      <c r="B259" s="39"/>
      <c r="C259" s="40"/>
      <c r="D259" s="233" t="s">
        <v>137</v>
      </c>
      <c r="E259" s="40"/>
      <c r="F259" s="238" t="s">
        <v>302</v>
      </c>
      <c r="G259" s="40"/>
      <c r="H259" s="40"/>
      <c r="I259" s="235"/>
      <c r="J259" s="40"/>
      <c r="K259" s="40"/>
      <c r="L259" s="44"/>
      <c r="M259" s="236"/>
      <c r="N259" s="23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137</v>
      </c>
      <c r="AU259" s="17" t="s">
        <v>89</v>
      </c>
    </row>
    <row r="260" s="13" customFormat="1">
      <c r="A260" s="13"/>
      <c r="B260" s="239"/>
      <c r="C260" s="240"/>
      <c r="D260" s="233" t="s">
        <v>139</v>
      </c>
      <c r="E260" s="241" t="s">
        <v>1</v>
      </c>
      <c r="F260" s="242" t="s">
        <v>303</v>
      </c>
      <c r="G260" s="240"/>
      <c r="H260" s="243">
        <v>180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139</v>
      </c>
      <c r="AU260" s="249" t="s">
        <v>89</v>
      </c>
      <c r="AV260" s="13" t="s">
        <v>89</v>
      </c>
      <c r="AW260" s="13" t="s">
        <v>36</v>
      </c>
      <c r="AX260" s="13" t="s">
        <v>87</v>
      </c>
      <c r="AY260" s="249" t="s">
        <v>127</v>
      </c>
    </row>
    <row r="261" s="12" customFormat="1" ht="22.8" customHeight="1">
      <c r="A261" s="12"/>
      <c r="B261" s="203"/>
      <c r="C261" s="204"/>
      <c r="D261" s="205" t="s">
        <v>78</v>
      </c>
      <c r="E261" s="217" t="s">
        <v>167</v>
      </c>
      <c r="F261" s="217" t="s">
        <v>304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SUM(P262:P265)</f>
        <v>0</v>
      </c>
      <c r="Q261" s="211"/>
      <c r="R261" s="212">
        <f>SUM(R262:R265)</f>
        <v>3.7439999999999998</v>
      </c>
      <c r="S261" s="211"/>
      <c r="T261" s="213">
        <f>SUM(T262:T265)</f>
        <v>1.6800000000000002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87</v>
      </c>
      <c r="AT261" s="215" t="s">
        <v>78</v>
      </c>
      <c r="AU261" s="215" t="s">
        <v>87</v>
      </c>
      <c r="AY261" s="214" t="s">
        <v>127</v>
      </c>
      <c r="BK261" s="216">
        <f>SUM(BK262:BK265)</f>
        <v>0</v>
      </c>
    </row>
    <row r="262" s="2" customFormat="1" ht="24.15" customHeight="1">
      <c r="A262" s="38"/>
      <c r="B262" s="39"/>
      <c r="C262" s="219" t="s">
        <v>305</v>
      </c>
      <c r="D262" s="219" t="s">
        <v>129</v>
      </c>
      <c r="E262" s="220" t="s">
        <v>306</v>
      </c>
      <c r="F262" s="221" t="s">
        <v>307</v>
      </c>
      <c r="G262" s="222" t="s">
        <v>193</v>
      </c>
      <c r="H262" s="223">
        <v>48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44</v>
      </c>
      <c r="O262" s="91"/>
      <c r="P262" s="229">
        <f>O262*H262</f>
        <v>0</v>
      </c>
      <c r="Q262" s="229">
        <v>0.078</v>
      </c>
      <c r="R262" s="229">
        <f>Q262*H262</f>
        <v>3.7439999999999998</v>
      </c>
      <c r="S262" s="229">
        <v>0.035000000000000003</v>
      </c>
      <c r="T262" s="230">
        <f>S262*H262</f>
        <v>1.6800000000000002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133</v>
      </c>
      <c r="AT262" s="231" t="s">
        <v>129</v>
      </c>
      <c r="AU262" s="231" t="s">
        <v>89</v>
      </c>
      <c r="AY262" s="17" t="s">
        <v>127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87</v>
      </c>
      <c r="BK262" s="232">
        <f>ROUND(I262*H262,2)</f>
        <v>0</v>
      </c>
      <c r="BL262" s="17" t="s">
        <v>133</v>
      </c>
      <c r="BM262" s="231" t="s">
        <v>308</v>
      </c>
    </row>
    <row r="263" s="2" customFormat="1">
      <c r="A263" s="38"/>
      <c r="B263" s="39"/>
      <c r="C263" s="40"/>
      <c r="D263" s="233" t="s">
        <v>135</v>
      </c>
      <c r="E263" s="40"/>
      <c r="F263" s="234" t="s">
        <v>309</v>
      </c>
      <c r="G263" s="40"/>
      <c r="H263" s="40"/>
      <c r="I263" s="235"/>
      <c r="J263" s="40"/>
      <c r="K263" s="40"/>
      <c r="L263" s="44"/>
      <c r="M263" s="236"/>
      <c r="N263" s="237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89</v>
      </c>
    </row>
    <row r="264" s="2" customFormat="1">
      <c r="A264" s="38"/>
      <c r="B264" s="39"/>
      <c r="C264" s="40"/>
      <c r="D264" s="233" t="s">
        <v>137</v>
      </c>
      <c r="E264" s="40"/>
      <c r="F264" s="238" t="s">
        <v>310</v>
      </c>
      <c r="G264" s="40"/>
      <c r="H264" s="40"/>
      <c r="I264" s="235"/>
      <c r="J264" s="40"/>
      <c r="K264" s="40"/>
      <c r="L264" s="44"/>
      <c r="M264" s="236"/>
      <c r="N264" s="237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137</v>
      </c>
      <c r="AU264" s="17" t="s">
        <v>89</v>
      </c>
    </row>
    <row r="265" s="13" customFormat="1">
      <c r="A265" s="13"/>
      <c r="B265" s="239"/>
      <c r="C265" s="240"/>
      <c r="D265" s="233" t="s">
        <v>139</v>
      </c>
      <c r="E265" s="241" t="s">
        <v>1</v>
      </c>
      <c r="F265" s="242" t="s">
        <v>311</v>
      </c>
      <c r="G265" s="240"/>
      <c r="H265" s="243">
        <v>48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139</v>
      </c>
      <c r="AU265" s="249" t="s">
        <v>89</v>
      </c>
      <c r="AV265" s="13" t="s">
        <v>89</v>
      </c>
      <c r="AW265" s="13" t="s">
        <v>36</v>
      </c>
      <c r="AX265" s="13" t="s">
        <v>87</v>
      </c>
      <c r="AY265" s="249" t="s">
        <v>127</v>
      </c>
    </row>
    <row r="266" s="12" customFormat="1" ht="22.8" customHeight="1">
      <c r="A266" s="12"/>
      <c r="B266" s="203"/>
      <c r="C266" s="204"/>
      <c r="D266" s="205" t="s">
        <v>78</v>
      </c>
      <c r="E266" s="217" t="s">
        <v>185</v>
      </c>
      <c r="F266" s="217" t="s">
        <v>312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SUM(P267:P289)</f>
        <v>0</v>
      </c>
      <c r="Q266" s="211"/>
      <c r="R266" s="212">
        <f>SUM(R267:R289)</f>
        <v>1.3061</v>
      </c>
      <c r="S266" s="211"/>
      <c r="T266" s="213">
        <f>SUM(T267:T289)</f>
        <v>8.1136000000000017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87</v>
      </c>
      <c r="AT266" s="215" t="s">
        <v>78</v>
      </c>
      <c r="AU266" s="215" t="s">
        <v>87</v>
      </c>
      <c r="AY266" s="214" t="s">
        <v>127</v>
      </c>
      <c r="BK266" s="216">
        <f>SUM(BK267:BK289)</f>
        <v>0</v>
      </c>
    </row>
    <row r="267" s="2" customFormat="1" ht="21.75" customHeight="1">
      <c r="A267" s="38"/>
      <c r="B267" s="39"/>
      <c r="C267" s="219" t="s">
        <v>313</v>
      </c>
      <c r="D267" s="219" t="s">
        <v>129</v>
      </c>
      <c r="E267" s="220" t="s">
        <v>314</v>
      </c>
      <c r="F267" s="221" t="s">
        <v>315</v>
      </c>
      <c r="G267" s="222" t="s">
        <v>316</v>
      </c>
      <c r="H267" s="223">
        <v>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44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133</v>
      </c>
      <c r="AT267" s="231" t="s">
        <v>129</v>
      </c>
      <c r="AU267" s="231" t="s">
        <v>89</v>
      </c>
      <c r="AY267" s="17" t="s">
        <v>127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87</v>
      </c>
      <c r="BK267" s="232">
        <f>ROUND(I267*H267,2)</f>
        <v>0</v>
      </c>
      <c r="BL267" s="17" t="s">
        <v>133</v>
      </c>
      <c r="BM267" s="231" t="s">
        <v>317</v>
      </c>
    </row>
    <row r="268" s="2" customFormat="1">
      <c r="A268" s="38"/>
      <c r="B268" s="39"/>
      <c r="C268" s="40"/>
      <c r="D268" s="233" t="s">
        <v>135</v>
      </c>
      <c r="E268" s="40"/>
      <c r="F268" s="234" t="s">
        <v>318</v>
      </c>
      <c r="G268" s="40"/>
      <c r="H268" s="40"/>
      <c r="I268" s="235"/>
      <c r="J268" s="40"/>
      <c r="K268" s="40"/>
      <c r="L268" s="44"/>
      <c r="M268" s="236"/>
      <c r="N268" s="23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135</v>
      </c>
      <c r="AU268" s="17" t="s">
        <v>89</v>
      </c>
    </row>
    <row r="269" s="2" customFormat="1">
      <c r="A269" s="38"/>
      <c r="B269" s="39"/>
      <c r="C269" s="40"/>
      <c r="D269" s="233" t="s">
        <v>137</v>
      </c>
      <c r="E269" s="40"/>
      <c r="F269" s="238" t="s">
        <v>319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89</v>
      </c>
    </row>
    <row r="270" s="2" customFormat="1" ht="21.75" customHeight="1">
      <c r="A270" s="38"/>
      <c r="B270" s="39"/>
      <c r="C270" s="271" t="s">
        <v>320</v>
      </c>
      <c r="D270" s="271" t="s">
        <v>198</v>
      </c>
      <c r="E270" s="272" t="s">
        <v>321</v>
      </c>
      <c r="F270" s="273" t="s">
        <v>322</v>
      </c>
      <c r="G270" s="274" t="s">
        <v>259</v>
      </c>
      <c r="H270" s="275">
        <v>0.086999999999999994</v>
      </c>
      <c r="I270" s="276"/>
      <c r="J270" s="277">
        <f>ROUND(I270*H270,2)</f>
        <v>0</v>
      </c>
      <c r="K270" s="278"/>
      <c r="L270" s="279"/>
      <c r="M270" s="280" t="s">
        <v>1</v>
      </c>
      <c r="N270" s="281" t="s">
        <v>44</v>
      </c>
      <c r="O270" s="91"/>
      <c r="P270" s="229">
        <f>O270*H270</f>
        <v>0</v>
      </c>
      <c r="Q270" s="229">
        <v>1</v>
      </c>
      <c r="R270" s="229">
        <f>Q270*H270</f>
        <v>0.086999999999999994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178</v>
      </c>
      <c r="AT270" s="231" t="s">
        <v>198</v>
      </c>
      <c r="AU270" s="231" t="s">
        <v>89</v>
      </c>
      <c r="AY270" s="17" t="s">
        <v>127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87</v>
      </c>
      <c r="BK270" s="232">
        <f>ROUND(I270*H270,2)</f>
        <v>0</v>
      </c>
      <c r="BL270" s="17" t="s">
        <v>133</v>
      </c>
      <c r="BM270" s="231" t="s">
        <v>323</v>
      </c>
    </row>
    <row r="271" s="2" customFormat="1">
      <c r="A271" s="38"/>
      <c r="B271" s="39"/>
      <c r="C271" s="40"/>
      <c r="D271" s="233" t="s">
        <v>135</v>
      </c>
      <c r="E271" s="40"/>
      <c r="F271" s="234" t="s">
        <v>322</v>
      </c>
      <c r="G271" s="40"/>
      <c r="H271" s="40"/>
      <c r="I271" s="235"/>
      <c r="J271" s="40"/>
      <c r="K271" s="40"/>
      <c r="L271" s="44"/>
      <c r="M271" s="236"/>
      <c r="N271" s="237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135</v>
      </c>
      <c r="AU271" s="17" t="s">
        <v>89</v>
      </c>
    </row>
    <row r="272" s="13" customFormat="1">
      <c r="A272" s="13"/>
      <c r="B272" s="239"/>
      <c r="C272" s="240"/>
      <c r="D272" s="233" t="s">
        <v>139</v>
      </c>
      <c r="E272" s="241" t="s">
        <v>1</v>
      </c>
      <c r="F272" s="242" t="s">
        <v>324</v>
      </c>
      <c r="G272" s="240"/>
      <c r="H272" s="243">
        <v>0.086999999999999994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139</v>
      </c>
      <c r="AU272" s="249" t="s">
        <v>89</v>
      </c>
      <c r="AV272" s="13" t="s">
        <v>89</v>
      </c>
      <c r="AW272" s="13" t="s">
        <v>36</v>
      </c>
      <c r="AX272" s="13" t="s">
        <v>87</v>
      </c>
      <c r="AY272" s="249" t="s">
        <v>127</v>
      </c>
    </row>
    <row r="273" s="2" customFormat="1" ht="24.15" customHeight="1">
      <c r="A273" s="38"/>
      <c r="B273" s="39"/>
      <c r="C273" s="219" t="s">
        <v>325</v>
      </c>
      <c r="D273" s="219" t="s">
        <v>129</v>
      </c>
      <c r="E273" s="220" t="s">
        <v>326</v>
      </c>
      <c r="F273" s="221" t="s">
        <v>327</v>
      </c>
      <c r="G273" s="222" t="s">
        <v>132</v>
      </c>
      <c r="H273" s="223">
        <v>3.6880000000000002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44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2.2000000000000002</v>
      </c>
      <c r="T273" s="230">
        <f>S273*H273</f>
        <v>8.1136000000000017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133</v>
      </c>
      <c r="AT273" s="231" t="s">
        <v>129</v>
      </c>
      <c r="AU273" s="231" t="s">
        <v>89</v>
      </c>
      <c r="AY273" s="17" t="s">
        <v>127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87</v>
      </c>
      <c r="BK273" s="232">
        <f>ROUND(I273*H273,2)</f>
        <v>0</v>
      </c>
      <c r="BL273" s="17" t="s">
        <v>133</v>
      </c>
      <c r="BM273" s="231" t="s">
        <v>328</v>
      </c>
    </row>
    <row r="274" s="2" customFormat="1">
      <c r="A274" s="38"/>
      <c r="B274" s="39"/>
      <c r="C274" s="40"/>
      <c r="D274" s="233" t="s">
        <v>135</v>
      </c>
      <c r="E274" s="40"/>
      <c r="F274" s="234" t="s">
        <v>329</v>
      </c>
      <c r="G274" s="40"/>
      <c r="H274" s="40"/>
      <c r="I274" s="235"/>
      <c r="J274" s="40"/>
      <c r="K274" s="40"/>
      <c r="L274" s="44"/>
      <c r="M274" s="236"/>
      <c r="N274" s="23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135</v>
      </c>
      <c r="AU274" s="17" t="s">
        <v>89</v>
      </c>
    </row>
    <row r="275" s="14" customFormat="1">
      <c r="A275" s="14"/>
      <c r="B275" s="250"/>
      <c r="C275" s="251"/>
      <c r="D275" s="233" t="s">
        <v>139</v>
      </c>
      <c r="E275" s="252" t="s">
        <v>1</v>
      </c>
      <c r="F275" s="253" t="s">
        <v>330</v>
      </c>
      <c r="G275" s="251"/>
      <c r="H275" s="252" t="s">
        <v>1</v>
      </c>
      <c r="I275" s="254"/>
      <c r="J275" s="251"/>
      <c r="K275" s="251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139</v>
      </c>
      <c r="AU275" s="259" t="s">
        <v>89</v>
      </c>
      <c r="AV275" s="14" t="s">
        <v>87</v>
      </c>
      <c r="AW275" s="14" t="s">
        <v>36</v>
      </c>
      <c r="AX275" s="14" t="s">
        <v>79</v>
      </c>
      <c r="AY275" s="259" t="s">
        <v>127</v>
      </c>
    </row>
    <row r="276" s="13" customFormat="1">
      <c r="A276" s="13"/>
      <c r="B276" s="239"/>
      <c r="C276" s="240"/>
      <c r="D276" s="233" t="s">
        <v>139</v>
      </c>
      <c r="E276" s="241" t="s">
        <v>1</v>
      </c>
      <c r="F276" s="242" t="s">
        <v>331</v>
      </c>
      <c r="G276" s="240"/>
      <c r="H276" s="243">
        <v>2.5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139</v>
      </c>
      <c r="AU276" s="249" t="s">
        <v>89</v>
      </c>
      <c r="AV276" s="13" t="s">
        <v>89</v>
      </c>
      <c r="AW276" s="13" t="s">
        <v>36</v>
      </c>
      <c r="AX276" s="13" t="s">
        <v>79</v>
      </c>
      <c r="AY276" s="249" t="s">
        <v>127</v>
      </c>
    </row>
    <row r="277" s="14" customFormat="1">
      <c r="A277" s="14"/>
      <c r="B277" s="250"/>
      <c r="C277" s="251"/>
      <c r="D277" s="233" t="s">
        <v>139</v>
      </c>
      <c r="E277" s="252" t="s">
        <v>1</v>
      </c>
      <c r="F277" s="253" t="s">
        <v>250</v>
      </c>
      <c r="G277" s="251"/>
      <c r="H277" s="252" t="s">
        <v>1</v>
      </c>
      <c r="I277" s="254"/>
      <c r="J277" s="251"/>
      <c r="K277" s="251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139</v>
      </c>
      <c r="AU277" s="259" t="s">
        <v>89</v>
      </c>
      <c r="AV277" s="14" t="s">
        <v>87</v>
      </c>
      <c r="AW277" s="14" t="s">
        <v>36</v>
      </c>
      <c r="AX277" s="14" t="s">
        <v>79</v>
      </c>
      <c r="AY277" s="259" t="s">
        <v>127</v>
      </c>
    </row>
    <row r="278" s="13" customFormat="1">
      <c r="A278" s="13"/>
      <c r="B278" s="239"/>
      <c r="C278" s="240"/>
      <c r="D278" s="233" t="s">
        <v>139</v>
      </c>
      <c r="E278" s="241" t="s">
        <v>1</v>
      </c>
      <c r="F278" s="242" t="s">
        <v>332</v>
      </c>
      <c r="G278" s="240"/>
      <c r="H278" s="243">
        <v>1.1879999999999999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139</v>
      </c>
      <c r="AU278" s="249" t="s">
        <v>89</v>
      </c>
      <c r="AV278" s="13" t="s">
        <v>89</v>
      </c>
      <c r="AW278" s="13" t="s">
        <v>36</v>
      </c>
      <c r="AX278" s="13" t="s">
        <v>79</v>
      </c>
      <c r="AY278" s="249" t="s">
        <v>127</v>
      </c>
    </row>
    <row r="279" s="15" customFormat="1">
      <c r="A279" s="15"/>
      <c r="B279" s="260"/>
      <c r="C279" s="261"/>
      <c r="D279" s="233" t="s">
        <v>139</v>
      </c>
      <c r="E279" s="262" t="s">
        <v>1</v>
      </c>
      <c r="F279" s="263" t="s">
        <v>160</v>
      </c>
      <c r="G279" s="261"/>
      <c r="H279" s="264">
        <v>3.6880000000000002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139</v>
      </c>
      <c r="AU279" s="270" t="s">
        <v>89</v>
      </c>
      <c r="AV279" s="15" t="s">
        <v>133</v>
      </c>
      <c r="AW279" s="15" t="s">
        <v>36</v>
      </c>
      <c r="AX279" s="15" t="s">
        <v>87</v>
      </c>
      <c r="AY279" s="270" t="s">
        <v>127</v>
      </c>
    </row>
    <row r="280" s="2" customFormat="1" ht="24.15" customHeight="1">
      <c r="A280" s="38"/>
      <c r="B280" s="39"/>
      <c r="C280" s="219" t="s">
        <v>333</v>
      </c>
      <c r="D280" s="219" t="s">
        <v>129</v>
      </c>
      <c r="E280" s="220" t="s">
        <v>334</v>
      </c>
      <c r="F280" s="221" t="s">
        <v>335</v>
      </c>
      <c r="G280" s="222" t="s">
        <v>193</v>
      </c>
      <c r="H280" s="223">
        <v>48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44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133</v>
      </c>
      <c r="AT280" s="231" t="s">
        <v>129</v>
      </c>
      <c r="AU280" s="231" t="s">
        <v>89</v>
      </c>
      <c r="AY280" s="17" t="s">
        <v>127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87</v>
      </c>
      <c r="BK280" s="232">
        <f>ROUND(I280*H280,2)</f>
        <v>0</v>
      </c>
      <c r="BL280" s="17" t="s">
        <v>133</v>
      </c>
      <c r="BM280" s="231" t="s">
        <v>336</v>
      </c>
    </row>
    <row r="281" s="2" customFormat="1">
      <c r="A281" s="38"/>
      <c r="B281" s="39"/>
      <c r="C281" s="40"/>
      <c r="D281" s="233" t="s">
        <v>135</v>
      </c>
      <c r="E281" s="40"/>
      <c r="F281" s="234" t="s">
        <v>335</v>
      </c>
      <c r="G281" s="40"/>
      <c r="H281" s="40"/>
      <c r="I281" s="235"/>
      <c r="J281" s="40"/>
      <c r="K281" s="40"/>
      <c r="L281" s="44"/>
      <c r="M281" s="236"/>
      <c r="N281" s="237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135</v>
      </c>
      <c r="AU281" s="17" t="s">
        <v>89</v>
      </c>
    </row>
    <row r="282" s="13" customFormat="1">
      <c r="A282" s="13"/>
      <c r="B282" s="239"/>
      <c r="C282" s="240"/>
      <c r="D282" s="233" t="s">
        <v>139</v>
      </c>
      <c r="E282" s="241" t="s">
        <v>1</v>
      </c>
      <c r="F282" s="242" t="s">
        <v>311</v>
      </c>
      <c r="G282" s="240"/>
      <c r="H282" s="243">
        <v>48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139</v>
      </c>
      <c r="AU282" s="249" t="s">
        <v>89</v>
      </c>
      <c r="AV282" s="13" t="s">
        <v>89</v>
      </c>
      <c r="AW282" s="13" t="s">
        <v>36</v>
      </c>
      <c r="AX282" s="13" t="s">
        <v>87</v>
      </c>
      <c r="AY282" s="249" t="s">
        <v>127</v>
      </c>
    </row>
    <row r="283" s="2" customFormat="1" ht="24.15" customHeight="1">
      <c r="A283" s="38"/>
      <c r="B283" s="39"/>
      <c r="C283" s="219" t="s">
        <v>337</v>
      </c>
      <c r="D283" s="219" t="s">
        <v>129</v>
      </c>
      <c r="E283" s="220" t="s">
        <v>338</v>
      </c>
      <c r="F283" s="221" t="s">
        <v>339</v>
      </c>
      <c r="G283" s="222" t="s">
        <v>316</v>
      </c>
      <c r="H283" s="223">
        <v>730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44</v>
      </c>
      <c r="O283" s="91"/>
      <c r="P283" s="229">
        <f>O283*H283</f>
        <v>0</v>
      </c>
      <c r="Q283" s="229">
        <v>0.00167</v>
      </c>
      <c r="R283" s="229">
        <f>Q283*H283</f>
        <v>1.2191000000000001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133</v>
      </c>
      <c r="AT283" s="231" t="s">
        <v>129</v>
      </c>
      <c r="AU283" s="231" t="s">
        <v>89</v>
      </c>
      <c r="AY283" s="17" t="s">
        <v>127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87</v>
      </c>
      <c r="BK283" s="232">
        <f>ROUND(I283*H283,2)</f>
        <v>0</v>
      </c>
      <c r="BL283" s="17" t="s">
        <v>133</v>
      </c>
      <c r="BM283" s="231" t="s">
        <v>340</v>
      </c>
    </row>
    <row r="284" s="2" customFormat="1">
      <c r="A284" s="38"/>
      <c r="B284" s="39"/>
      <c r="C284" s="40"/>
      <c r="D284" s="233" t="s">
        <v>135</v>
      </c>
      <c r="E284" s="40"/>
      <c r="F284" s="234" t="s">
        <v>341</v>
      </c>
      <c r="G284" s="40"/>
      <c r="H284" s="40"/>
      <c r="I284" s="235"/>
      <c r="J284" s="40"/>
      <c r="K284" s="40"/>
      <c r="L284" s="44"/>
      <c r="M284" s="236"/>
      <c r="N284" s="237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89</v>
      </c>
    </row>
    <row r="285" s="14" customFormat="1">
      <c r="A285" s="14"/>
      <c r="B285" s="250"/>
      <c r="C285" s="251"/>
      <c r="D285" s="233" t="s">
        <v>139</v>
      </c>
      <c r="E285" s="252" t="s">
        <v>1</v>
      </c>
      <c r="F285" s="253" t="s">
        <v>248</v>
      </c>
      <c r="G285" s="251"/>
      <c r="H285" s="252" t="s">
        <v>1</v>
      </c>
      <c r="I285" s="254"/>
      <c r="J285" s="251"/>
      <c r="K285" s="251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139</v>
      </c>
      <c r="AU285" s="259" t="s">
        <v>89</v>
      </c>
      <c r="AV285" s="14" t="s">
        <v>87</v>
      </c>
      <c r="AW285" s="14" t="s">
        <v>36</v>
      </c>
      <c r="AX285" s="14" t="s">
        <v>79</v>
      </c>
      <c r="AY285" s="259" t="s">
        <v>127</v>
      </c>
    </row>
    <row r="286" s="13" customFormat="1">
      <c r="A286" s="13"/>
      <c r="B286" s="239"/>
      <c r="C286" s="240"/>
      <c r="D286" s="233" t="s">
        <v>139</v>
      </c>
      <c r="E286" s="241" t="s">
        <v>1</v>
      </c>
      <c r="F286" s="242" t="s">
        <v>342</v>
      </c>
      <c r="G286" s="240"/>
      <c r="H286" s="243">
        <v>50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139</v>
      </c>
      <c r="AU286" s="249" t="s">
        <v>89</v>
      </c>
      <c r="AV286" s="13" t="s">
        <v>89</v>
      </c>
      <c r="AW286" s="13" t="s">
        <v>36</v>
      </c>
      <c r="AX286" s="13" t="s">
        <v>79</v>
      </c>
      <c r="AY286" s="249" t="s">
        <v>127</v>
      </c>
    </row>
    <row r="287" s="14" customFormat="1">
      <c r="A287" s="14"/>
      <c r="B287" s="250"/>
      <c r="C287" s="251"/>
      <c r="D287" s="233" t="s">
        <v>139</v>
      </c>
      <c r="E287" s="252" t="s">
        <v>1</v>
      </c>
      <c r="F287" s="253" t="s">
        <v>343</v>
      </c>
      <c r="G287" s="251"/>
      <c r="H287" s="252" t="s">
        <v>1</v>
      </c>
      <c r="I287" s="254"/>
      <c r="J287" s="251"/>
      <c r="K287" s="251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139</v>
      </c>
      <c r="AU287" s="259" t="s">
        <v>89</v>
      </c>
      <c r="AV287" s="14" t="s">
        <v>87</v>
      </c>
      <c r="AW287" s="14" t="s">
        <v>36</v>
      </c>
      <c r="AX287" s="14" t="s">
        <v>79</v>
      </c>
      <c r="AY287" s="259" t="s">
        <v>127</v>
      </c>
    </row>
    <row r="288" s="13" customFormat="1">
      <c r="A288" s="13"/>
      <c r="B288" s="239"/>
      <c r="C288" s="240"/>
      <c r="D288" s="233" t="s">
        <v>139</v>
      </c>
      <c r="E288" s="241" t="s">
        <v>1</v>
      </c>
      <c r="F288" s="242" t="s">
        <v>344</v>
      </c>
      <c r="G288" s="240"/>
      <c r="H288" s="243">
        <v>680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139</v>
      </c>
      <c r="AU288" s="249" t="s">
        <v>89</v>
      </c>
      <c r="AV288" s="13" t="s">
        <v>89</v>
      </c>
      <c r="AW288" s="13" t="s">
        <v>36</v>
      </c>
      <c r="AX288" s="13" t="s">
        <v>79</v>
      </c>
      <c r="AY288" s="249" t="s">
        <v>127</v>
      </c>
    </row>
    <row r="289" s="15" customFormat="1">
      <c r="A289" s="15"/>
      <c r="B289" s="260"/>
      <c r="C289" s="261"/>
      <c r="D289" s="233" t="s">
        <v>139</v>
      </c>
      <c r="E289" s="262" t="s">
        <v>1</v>
      </c>
      <c r="F289" s="263" t="s">
        <v>160</v>
      </c>
      <c r="G289" s="261"/>
      <c r="H289" s="264">
        <v>730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139</v>
      </c>
      <c r="AU289" s="270" t="s">
        <v>89</v>
      </c>
      <c r="AV289" s="15" t="s">
        <v>133</v>
      </c>
      <c r="AW289" s="15" t="s">
        <v>36</v>
      </c>
      <c r="AX289" s="15" t="s">
        <v>87</v>
      </c>
      <c r="AY289" s="270" t="s">
        <v>127</v>
      </c>
    </row>
    <row r="290" s="12" customFormat="1" ht="22.8" customHeight="1">
      <c r="A290" s="12"/>
      <c r="B290" s="203"/>
      <c r="C290" s="204"/>
      <c r="D290" s="205" t="s">
        <v>78</v>
      </c>
      <c r="E290" s="217" t="s">
        <v>345</v>
      </c>
      <c r="F290" s="217" t="s">
        <v>346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SUM(P291:P299)</f>
        <v>0</v>
      </c>
      <c r="Q290" s="211"/>
      <c r="R290" s="212">
        <f>SUM(R291:R299)</f>
        <v>0</v>
      </c>
      <c r="S290" s="211"/>
      <c r="T290" s="213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87</v>
      </c>
      <c r="AT290" s="215" t="s">
        <v>78</v>
      </c>
      <c r="AU290" s="215" t="s">
        <v>87</v>
      </c>
      <c r="AY290" s="214" t="s">
        <v>127</v>
      </c>
      <c r="BK290" s="216">
        <f>SUM(BK291:BK299)</f>
        <v>0</v>
      </c>
    </row>
    <row r="291" s="2" customFormat="1" ht="37.8" customHeight="1">
      <c r="A291" s="38"/>
      <c r="B291" s="39"/>
      <c r="C291" s="219" t="s">
        <v>347</v>
      </c>
      <c r="D291" s="219" t="s">
        <v>129</v>
      </c>
      <c r="E291" s="220" t="s">
        <v>348</v>
      </c>
      <c r="F291" s="221" t="s">
        <v>349</v>
      </c>
      <c r="G291" s="222" t="s">
        <v>259</v>
      </c>
      <c r="H291" s="223">
        <v>74.394000000000005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44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133</v>
      </c>
      <c r="AT291" s="231" t="s">
        <v>129</v>
      </c>
      <c r="AU291" s="231" t="s">
        <v>89</v>
      </c>
      <c r="AY291" s="17" t="s">
        <v>127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87</v>
      </c>
      <c r="BK291" s="232">
        <f>ROUND(I291*H291,2)</f>
        <v>0</v>
      </c>
      <c r="BL291" s="17" t="s">
        <v>133</v>
      </c>
      <c r="BM291" s="231" t="s">
        <v>350</v>
      </c>
    </row>
    <row r="292" s="2" customFormat="1">
      <c r="A292" s="38"/>
      <c r="B292" s="39"/>
      <c r="C292" s="40"/>
      <c r="D292" s="233" t="s">
        <v>135</v>
      </c>
      <c r="E292" s="40"/>
      <c r="F292" s="234" t="s">
        <v>351</v>
      </c>
      <c r="G292" s="40"/>
      <c r="H292" s="40"/>
      <c r="I292" s="235"/>
      <c r="J292" s="40"/>
      <c r="K292" s="40"/>
      <c r="L292" s="44"/>
      <c r="M292" s="236"/>
      <c r="N292" s="237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89</v>
      </c>
    </row>
    <row r="293" s="2" customFormat="1">
      <c r="A293" s="38"/>
      <c r="B293" s="39"/>
      <c r="C293" s="40"/>
      <c r="D293" s="233" t="s">
        <v>137</v>
      </c>
      <c r="E293" s="40"/>
      <c r="F293" s="238" t="s">
        <v>352</v>
      </c>
      <c r="G293" s="40"/>
      <c r="H293" s="40"/>
      <c r="I293" s="235"/>
      <c r="J293" s="40"/>
      <c r="K293" s="40"/>
      <c r="L293" s="44"/>
      <c r="M293" s="236"/>
      <c r="N293" s="237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137</v>
      </c>
      <c r="AU293" s="17" t="s">
        <v>89</v>
      </c>
    </row>
    <row r="294" s="2" customFormat="1" ht="24.15" customHeight="1">
      <c r="A294" s="38"/>
      <c r="B294" s="39"/>
      <c r="C294" s="219" t="s">
        <v>353</v>
      </c>
      <c r="D294" s="219" t="s">
        <v>129</v>
      </c>
      <c r="E294" s="220" t="s">
        <v>354</v>
      </c>
      <c r="F294" s="221" t="s">
        <v>355</v>
      </c>
      <c r="G294" s="222" t="s">
        <v>259</v>
      </c>
      <c r="H294" s="223">
        <v>74.394000000000005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44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133</v>
      </c>
      <c r="AT294" s="231" t="s">
        <v>129</v>
      </c>
      <c r="AU294" s="231" t="s">
        <v>89</v>
      </c>
      <c r="AY294" s="17" t="s">
        <v>127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87</v>
      </c>
      <c r="BK294" s="232">
        <f>ROUND(I294*H294,2)</f>
        <v>0</v>
      </c>
      <c r="BL294" s="17" t="s">
        <v>133</v>
      </c>
      <c r="BM294" s="231" t="s">
        <v>356</v>
      </c>
    </row>
    <row r="295" s="2" customFormat="1">
      <c r="A295" s="38"/>
      <c r="B295" s="39"/>
      <c r="C295" s="40"/>
      <c r="D295" s="233" t="s">
        <v>135</v>
      </c>
      <c r="E295" s="40"/>
      <c r="F295" s="234" t="s">
        <v>357</v>
      </c>
      <c r="G295" s="40"/>
      <c r="H295" s="40"/>
      <c r="I295" s="235"/>
      <c r="J295" s="40"/>
      <c r="K295" s="40"/>
      <c r="L295" s="44"/>
      <c r="M295" s="236"/>
      <c r="N295" s="237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135</v>
      </c>
      <c r="AU295" s="17" t="s">
        <v>89</v>
      </c>
    </row>
    <row r="296" s="2" customFormat="1" ht="24.15" customHeight="1">
      <c r="A296" s="38"/>
      <c r="B296" s="39"/>
      <c r="C296" s="219" t="s">
        <v>358</v>
      </c>
      <c r="D296" s="219" t="s">
        <v>129</v>
      </c>
      <c r="E296" s="220" t="s">
        <v>359</v>
      </c>
      <c r="F296" s="221" t="s">
        <v>360</v>
      </c>
      <c r="G296" s="222" t="s">
        <v>259</v>
      </c>
      <c r="H296" s="223">
        <v>1115.9100000000001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44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133</v>
      </c>
      <c r="AT296" s="231" t="s">
        <v>129</v>
      </c>
      <c r="AU296" s="231" t="s">
        <v>89</v>
      </c>
      <c r="AY296" s="17" t="s">
        <v>127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87</v>
      </c>
      <c r="BK296" s="232">
        <f>ROUND(I296*H296,2)</f>
        <v>0</v>
      </c>
      <c r="BL296" s="17" t="s">
        <v>133</v>
      </c>
      <c r="BM296" s="231" t="s">
        <v>361</v>
      </c>
    </row>
    <row r="297" s="2" customFormat="1">
      <c r="A297" s="38"/>
      <c r="B297" s="39"/>
      <c r="C297" s="40"/>
      <c r="D297" s="233" t="s">
        <v>135</v>
      </c>
      <c r="E297" s="40"/>
      <c r="F297" s="234" t="s">
        <v>362</v>
      </c>
      <c r="G297" s="40"/>
      <c r="H297" s="40"/>
      <c r="I297" s="235"/>
      <c r="J297" s="40"/>
      <c r="K297" s="40"/>
      <c r="L297" s="44"/>
      <c r="M297" s="236"/>
      <c r="N297" s="23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135</v>
      </c>
      <c r="AU297" s="17" t="s">
        <v>89</v>
      </c>
    </row>
    <row r="298" s="2" customFormat="1">
      <c r="A298" s="38"/>
      <c r="B298" s="39"/>
      <c r="C298" s="40"/>
      <c r="D298" s="233" t="s">
        <v>137</v>
      </c>
      <c r="E298" s="40"/>
      <c r="F298" s="238" t="s">
        <v>363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137</v>
      </c>
      <c r="AU298" s="17" t="s">
        <v>89</v>
      </c>
    </row>
    <row r="299" s="13" customFormat="1">
      <c r="A299" s="13"/>
      <c r="B299" s="239"/>
      <c r="C299" s="240"/>
      <c r="D299" s="233" t="s">
        <v>139</v>
      </c>
      <c r="E299" s="240"/>
      <c r="F299" s="242" t="s">
        <v>364</v>
      </c>
      <c r="G299" s="240"/>
      <c r="H299" s="243">
        <v>1115.9100000000001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139</v>
      </c>
      <c r="AU299" s="249" t="s">
        <v>89</v>
      </c>
      <c r="AV299" s="13" t="s">
        <v>89</v>
      </c>
      <c r="AW299" s="13" t="s">
        <v>4</v>
      </c>
      <c r="AX299" s="13" t="s">
        <v>87</v>
      </c>
      <c r="AY299" s="249" t="s">
        <v>127</v>
      </c>
    </row>
    <row r="300" s="12" customFormat="1" ht="22.8" customHeight="1">
      <c r="A300" s="12"/>
      <c r="B300" s="203"/>
      <c r="C300" s="204"/>
      <c r="D300" s="205" t="s">
        <v>78</v>
      </c>
      <c r="E300" s="217" t="s">
        <v>365</v>
      </c>
      <c r="F300" s="217" t="s">
        <v>366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SUM(P301:P302)</f>
        <v>0</v>
      </c>
      <c r="Q300" s="211"/>
      <c r="R300" s="212">
        <f>SUM(R301:R302)</f>
        <v>0</v>
      </c>
      <c r="S300" s="211"/>
      <c r="T300" s="213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87</v>
      </c>
      <c r="AT300" s="215" t="s">
        <v>78</v>
      </c>
      <c r="AU300" s="215" t="s">
        <v>87</v>
      </c>
      <c r="AY300" s="214" t="s">
        <v>127</v>
      </c>
      <c r="BK300" s="216">
        <f>SUM(BK301:BK302)</f>
        <v>0</v>
      </c>
    </row>
    <row r="301" s="2" customFormat="1" ht="21.75" customHeight="1">
      <c r="A301" s="38"/>
      <c r="B301" s="39"/>
      <c r="C301" s="219" t="s">
        <v>367</v>
      </c>
      <c r="D301" s="219" t="s">
        <v>129</v>
      </c>
      <c r="E301" s="220" t="s">
        <v>368</v>
      </c>
      <c r="F301" s="221" t="s">
        <v>369</v>
      </c>
      <c r="G301" s="222" t="s">
        <v>259</v>
      </c>
      <c r="H301" s="223">
        <v>333.577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44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133</v>
      </c>
      <c r="AT301" s="231" t="s">
        <v>129</v>
      </c>
      <c r="AU301" s="231" t="s">
        <v>89</v>
      </c>
      <c r="AY301" s="17" t="s">
        <v>127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87</v>
      </c>
      <c r="BK301" s="232">
        <f>ROUND(I301*H301,2)</f>
        <v>0</v>
      </c>
      <c r="BL301" s="17" t="s">
        <v>133</v>
      </c>
      <c r="BM301" s="231" t="s">
        <v>370</v>
      </c>
    </row>
    <row r="302" s="2" customFormat="1">
      <c r="A302" s="38"/>
      <c r="B302" s="39"/>
      <c r="C302" s="40"/>
      <c r="D302" s="233" t="s">
        <v>135</v>
      </c>
      <c r="E302" s="40"/>
      <c r="F302" s="234" t="s">
        <v>371</v>
      </c>
      <c r="G302" s="40"/>
      <c r="H302" s="40"/>
      <c r="I302" s="235"/>
      <c r="J302" s="40"/>
      <c r="K302" s="40"/>
      <c r="L302" s="44"/>
      <c r="M302" s="282"/>
      <c r="N302" s="283"/>
      <c r="O302" s="284"/>
      <c r="P302" s="284"/>
      <c r="Q302" s="284"/>
      <c r="R302" s="284"/>
      <c r="S302" s="284"/>
      <c r="T302" s="2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135</v>
      </c>
      <c r="AU302" s="17" t="s">
        <v>89</v>
      </c>
    </row>
    <row r="303" s="2" customFormat="1" ht="6.96" customHeight="1">
      <c r="A303" s="38"/>
      <c r="B303" s="66"/>
      <c r="C303" s="67"/>
      <c r="D303" s="67"/>
      <c r="E303" s="67"/>
      <c r="F303" s="67"/>
      <c r="G303" s="67"/>
      <c r="H303" s="67"/>
      <c r="I303" s="67"/>
      <c r="J303" s="67"/>
      <c r="K303" s="67"/>
      <c r="L303" s="44"/>
      <c r="M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</sheetData>
  <sheetProtection sheet="1" autoFilter="0" formatColumns="0" formatRows="0" objects="1" scenarios="1" spinCount="100000" saltValue="QalWQ/bcEfMSnBBisn+FzLQSrpCr5MdXcit30fUkwDubWQdOGE1fei0qYSJK1dxYUFXgWNPklT3Z+Qd0M+2cBw==" hashValue="2c/tdF5gxKWMGHO8hoyfZEGytb10mqmnxYnnxxQZiTENrW6efLARy02YTZTRj9/2+X2jBUYnzWczQCLB7l4piw==" algorithmName="SHA-512" password="CC35"/>
  <autoFilter ref="C123:K30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Třebůvka, hráze Moravičany - opevnění, výtrže, nánosy, Loštice, ř.km 4,470-4,550 -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ROUND((SUM(BE118:BE138)),  2)</f>
        <v>0</v>
      </c>
      <c r="G33" s="38"/>
      <c r="H33" s="38"/>
      <c r="I33" s="155">
        <v>0.20999999999999999</v>
      </c>
      <c r="J33" s="154">
        <f>ROUND(((SUM(BE118:BE138))*I33),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ROUND((SUM(BF118:BF138)),  2)</f>
        <v>0</v>
      </c>
      <c r="G34" s="38"/>
      <c r="H34" s="38"/>
      <c r="I34" s="155">
        <v>0.12</v>
      </c>
      <c r="J34" s="154">
        <f>ROUND(((SUM(BF118:BF138))*I34),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ROUND((SUM(BH118:BH138)),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Třebůvka, hráze Moravičany - opevnění, výtrže, nánosy, Loštice, ř.km 4,470-4,550 -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SO 02 - k.ú. Loštice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Moravičany, Loštice</v>
      </c>
      <c r="G89" s="40"/>
      <c r="H89" s="40"/>
      <c r="I89" s="32" t="s">
        <v>22</v>
      </c>
      <c r="J89" s="79" t="str">
        <f>IF(J12="","",J12)</f>
        <v>19. 6. 2025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Třebůvka, hráze Moravičany - opevnění, výtrže, nánosy, Loštice, ř.km 4,470-4,550 - nánosy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02 - SO 02 - k.ú. Loštice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Moravičany, Loštice</v>
      </c>
      <c r="G112" s="40"/>
      <c r="H112" s="40"/>
      <c r="I112" s="32" t="s">
        <v>22</v>
      </c>
      <c r="J112" s="79" t="str">
        <f>IF(J12="","",J12)</f>
        <v>19. 6. 2025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Moravy, s.p.</v>
      </c>
      <c r="G114" s="40"/>
      <c r="H114" s="40"/>
      <c r="I114" s="32" t="s">
        <v>32</v>
      </c>
      <c r="J114" s="36" t="str">
        <f>E21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Ing. Tomáš Pecival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113</v>
      </c>
      <c r="D117" s="194" t="s">
        <v>64</v>
      </c>
      <c r="E117" s="194" t="s">
        <v>60</v>
      </c>
      <c r="F117" s="194" t="s">
        <v>61</v>
      </c>
      <c r="G117" s="194" t="s">
        <v>114</v>
      </c>
      <c r="H117" s="194" t="s">
        <v>115</v>
      </c>
      <c r="I117" s="194" t="s">
        <v>116</v>
      </c>
      <c r="J117" s="195" t="s">
        <v>101</v>
      </c>
      <c r="K117" s="196" t="s">
        <v>117</v>
      </c>
      <c r="L117" s="197"/>
      <c r="M117" s="100" t="s">
        <v>1</v>
      </c>
      <c r="N117" s="101" t="s">
        <v>43</v>
      </c>
      <c r="O117" s="101" t="s">
        <v>118</v>
      </c>
      <c r="P117" s="101" t="s">
        <v>119</v>
      </c>
      <c r="Q117" s="101" t="s">
        <v>120</v>
      </c>
      <c r="R117" s="101" t="s">
        <v>121</v>
      </c>
      <c r="S117" s="101" t="s">
        <v>122</v>
      </c>
      <c r="T117" s="102" t="s">
        <v>123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124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103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78</v>
      </c>
      <c r="E119" s="206" t="s">
        <v>125</v>
      </c>
      <c r="F119" s="206" t="s">
        <v>126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87</v>
      </c>
      <c r="AT119" s="215" t="s">
        <v>78</v>
      </c>
      <c r="AU119" s="215" t="s">
        <v>79</v>
      </c>
      <c r="AY119" s="214" t="s">
        <v>127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78</v>
      </c>
      <c r="E120" s="217" t="s">
        <v>87</v>
      </c>
      <c r="F120" s="217" t="s">
        <v>128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SUM(P121:P138)</f>
        <v>0</v>
      </c>
      <c r="Q120" s="211"/>
      <c r="R120" s="212">
        <f>SUM(R121:R138)</f>
        <v>0</v>
      </c>
      <c r="S120" s="211"/>
      <c r="T120" s="213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87</v>
      </c>
      <c r="AT120" s="215" t="s">
        <v>78</v>
      </c>
      <c r="AU120" s="215" t="s">
        <v>87</v>
      </c>
      <c r="AY120" s="214" t="s">
        <v>127</v>
      </c>
      <c r="BK120" s="216">
        <f>SUM(BK121:BK138)</f>
        <v>0</v>
      </c>
    </row>
    <row r="121" s="2" customFormat="1" ht="33" customHeight="1">
      <c r="A121" s="38"/>
      <c r="B121" s="39"/>
      <c r="C121" s="219" t="s">
        <v>87</v>
      </c>
      <c r="D121" s="219" t="s">
        <v>129</v>
      </c>
      <c r="E121" s="220" t="s">
        <v>152</v>
      </c>
      <c r="F121" s="221" t="s">
        <v>153</v>
      </c>
      <c r="G121" s="222" t="s">
        <v>132</v>
      </c>
      <c r="H121" s="223">
        <v>621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133</v>
      </c>
      <c r="AT121" s="231" t="s">
        <v>129</v>
      </c>
      <c r="AU121" s="231" t="s">
        <v>89</v>
      </c>
      <c r="AY121" s="17" t="s">
        <v>127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133</v>
      </c>
      <c r="BM121" s="231" t="s">
        <v>373</v>
      </c>
    </row>
    <row r="122" s="2" customFormat="1">
      <c r="A122" s="38"/>
      <c r="B122" s="39"/>
      <c r="C122" s="40"/>
      <c r="D122" s="233" t="s">
        <v>135</v>
      </c>
      <c r="E122" s="40"/>
      <c r="F122" s="234" t="s">
        <v>155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89</v>
      </c>
    </row>
    <row r="123" s="2" customFormat="1" ht="33" customHeight="1">
      <c r="A123" s="38"/>
      <c r="B123" s="39"/>
      <c r="C123" s="219" t="s">
        <v>89</v>
      </c>
      <c r="D123" s="219" t="s">
        <v>129</v>
      </c>
      <c r="E123" s="220" t="s">
        <v>162</v>
      </c>
      <c r="F123" s="221" t="s">
        <v>163</v>
      </c>
      <c r="G123" s="222" t="s">
        <v>132</v>
      </c>
      <c r="H123" s="223">
        <v>621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133</v>
      </c>
      <c r="AT123" s="231" t="s">
        <v>129</v>
      </c>
      <c r="AU123" s="231" t="s">
        <v>89</v>
      </c>
      <c r="AY123" s="17" t="s">
        <v>127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133</v>
      </c>
      <c r="BM123" s="231" t="s">
        <v>374</v>
      </c>
    </row>
    <row r="124" s="2" customFormat="1">
      <c r="A124" s="38"/>
      <c r="B124" s="39"/>
      <c r="C124" s="40"/>
      <c r="D124" s="233" t="s">
        <v>135</v>
      </c>
      <c r="E124" s="40"/>
      <c r="F124" s="234" t="s">
        <v>165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89</v>
      </c>
    </row>
    <row r="125" s="2" customFormat="1">
      <c r="A125" s="38"/>
      <c r="B125" s="39"/>
      <c r="C125" s="40"/>
      <c r="D125" s="233" t="s">
        <v>137</v>
      </c>
      <c r="E125" s="40"/>
      <c r="F125" s="238" t="s">
        <v>166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89</v>
      </c>
    </row>
    <row r="126" s="2" customFormat="1" ht="37.8" customHeight="1">
      <c r="A126" s="38"/>
      <c r="B126" s="39"/>
      <c r="C126" s="219" t="s">
        <v>146</v>
      </c>
      <c r="D126" s="219" t="s">
        <v>129</v>
      </c>
      <c r="E126" s="220" t="s">
        <v>168</v>
      </c>
      <c r="F126" s="221" t="s">
        <v>169</v>
      </c>
      <c r="G126" s="222" t="s">
        <v>132</v>
      </c>
      <c r="H126" s="223">
        <v>1242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133</v>
      </c>
      <c r="AT126" s="231" t="s">
        <v>129</v>
      </c>
      <c r="AU126" s="231" t="s">
        <v>89</v>
      </c>
      <c r="AY126" s="17" t="s">
        <v>127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133</v>
      </c>
      <c r="BM126" s="231" t="s">
        <v>375</v>
      </c>
    </row>
    <row r="127" s="2" customFormat="1">
      <c r="A127" s="38"/>
      <c r="B127" s="39"/>
      <c r="C127" s="40"/>
      <c r="D127" s="233" t="s">
        <v>135</v>
      </c>
      <c r="E127" s="40"/>
      <c r="F127" s="234" t="s">
        <v>171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89</v>
      </c>
    </row>
    <row r="128" s="13" customFormat="1">
      <c r="A128" s="13"/>
      <c r="B128" s="239"/>
      <c r="C128" s="240"/>
      <c r="D128" s="233" t="s">
        <v>139</v>
      </c>
      <c r="E128" s="240"/>
      <c r="F128" s="242" t="s">
        <v>376</v>
      </c>
      <c r="G128" s="240"/>
      <c r="H128" s="243">
        <v>1242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139</v>
      </c>
      <c r="AU128" s="249" t="s">
        <v>89</v>
      </c>
      <c r="AV128" s="13" t="s">
        <v>89</v>
      </c>
      <c r="AW128" s="13" t="s">
        <v>4</v>
      </c>
      <c r="AX128" s="13" t="s">
        <v>87</v>
      </c>
      <c r="AY128" s="249" t="s">
        <v>127</v>
      </c>
    </row>
    <row r="129" s="2" customFormat="1" ht="24.15" customHeight="1">
      <c r="A129" s="38"/>
      <c r="B129" s="39"/>
      <c r="C129" s="219" t="s">
        <v>133</v>
      </c>
      <c r="D129" s="219" t="s">
        <v>129</v>
      </c>
      <c r="E129" s="220" t="s">
        <v>179</v>
      </c>
      <c r="F129" s="221" t="s">
        <v>180</v>
      </c>
      <c r="G129" s="222" t="s">
        <v>132</v>
      </c>
      <c r="H129" s="223">
        <v>621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133</v>
      </c>
      <c r="AT129" s="231" t="s">
        <v>129</v>
      </c>
      <c r="AU129" s="231" t="s">
        <v>89</v>
      </c>
      <c r="AY129" s="17" t="s">
        <v>127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133</v>
      </c>
      <c r="BM129" s="231" t="s">
        <v>377</v>
      </c>
    </row>
    <row r="130" s="2" customFormat="1">
      <c r="A130" s="38"/>
      <c r="B130" s="39"/>
      <c r="C130" s="40"/>
      <c r="D130" s="233" t="s">
        <v>135</v>
      </c>
      <c r="E130" s="40"/>
      <c r="F130" s="234" t="s">
        <v>182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89</v>
      </c>
    </row>
    <row r="131" s="2" customFormat="1" ht="16.5" customHeight="1">
      <c r="A131" s="38"/>
      <c r="B131" s="39"/>
      <c r="C131" s="219" t="s">
        <v>161</v>
      </c>
      <c r="D131" s="219" t="s">
        <v>129</v>
      </c>
      <c r="E131" s="220" t="s">
        <v>186</v>
      </c>
      <c r="F131" s="221" t="s">
        <v>187</v>
      </c>
      <c r="G131" s="222" t="s">
        <v>132</v>
      </c>
      <c r="H131" s="223">
        <v>621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133</v>
      </c>
      <c r="AT131" s="231" t="s">
        <v>129</v>
      </c>
      <c r="AU131" s="231" t="s">
        <v>89</v>
      </c>
      <c r="AY131" s="17" t="s">
        <v>127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133</v>
      </c>
      <c r="BM131" s="231" t="s">
        <v>378</v>
      </c>
    </row>
    <row r="132" s="2" customFormat="1">
      <c r="A132" s="38"/>
      <c r="B132" s="39"/>
      <c r="C132" s="40"/>
      <c r="D132" s="233" t="s">
        <v>135</v>
      </c>
      <c r="E132" s="40"/>
      <c r="F132" s="234" t="s">
        <v>189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89</v>
      </c>
    </row>
    <row r="133" s="2" customFormat="1" ht="24.15" customHeight="1">
      <c r="A133" s="38"/>
      <c r="B133" s="39"/>
      <c r="C133" s="219" t="s">
        <v>167</v>
      </c>
      <c r="D133" s="219" t="s">
        <v>129</v>
      </c>
      <c r="E133" s="220" t="s">
        <v>221</v>
      </c>
      <c r="F133" s="221" t="s">
        <v>222</v>
      </c>
      <c r="G133" s="222" t="s">
        <v>132</v>
      </c>
      <c r="H133" s="223">
        <v>621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133</v>
      </c>
      <c r="AT133" s="231" t="s">
        <v>129</v>
      </c>
      <c r="AU133" s="231" t="s">
        <v>89</v>
      </c>
      <c r="AY133" s="17" t="s">
        <v>127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133</v>
      </c>
      <c r="BM133" s="231" t="s">
        <v>379</v>
      </c>
    </row>
    <row r="134" s="2" customFormat="1">
      <c r="A134" s="38"/>
      <c r="B134" s="39"/>
      <c r="C134" s="40"/>
      <c r="D134" s="233" t="s">
        <v>135</v>
      </c>
      <c r="E134" s="40"/>
      <c r="F134" s="234" t="s">
        <v>224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89</v>
      </c>
    </row>
    <row r="135" s="2" customFormat="1">
      <c r="A135" s="38"/>
      <c r="B135" s="39"/>
      <c r="C135" s="40"/>
      <c r="D135" s="233" t="s">
        <v>137</v>
      </c>
      <c r="E135" s="40"/>
      <c r="F135" s="238" t="s">
        <v>225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89</v>
      </c>
    </row>
    <row r="136" s="2" customFormat="1" ht="16.5" customHeight="1">
      <c r="A136" s="38"/>
      <c r="B136" s="39"/>
      <c r="C136" s="219" t="s">
        <v>172</v>
      </c>
      <c r="D136" s="219" t="s">
        <v>129</v>
      </c>
      <c r="E136" s="220" t="s">
        <v>380</v>
      </c>
      <c r="F136" s="221" t="s">
        <v>381</v>
      </c>
      <c r="G136" s="222" t="s">
        <v>229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133</v>
      </c>
      <c r="AT136" s="231" t="s">
        <v>129</v>
      </c>
      <c r="AU136" s="231" t="s">
        <v>89</v>
      </c>
      <c r="AY136" s="17" t="s">
        <v>127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133</v>
      </c>
      <c r="BM136" s="231" t="s">
        <v>382</v>
      </c>
    </row>
    <row r="137" s="2" customFormat="1">
      <c r="A137" s="38"/>
      <c r="B137" s="39"/>
      <c r="C137" s="40"/>
      <c r="D137" s="233" t="s">
        <v>135</v>
      </c>
      <c r="E137" s="40"/>
      <c r="F137" s="234" t="s">
        <v>381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89</v>
      </c>
    </row>
    <row r="138" s="2" customFormat="1">
      <c r="A138" s="38"/>
      <c r="B138" s="39"/>
      <c r="C138" s="40"/>
      <c r="D138" s="233" t="s">
        <v>137</v>
      </c>
      <c r="E138" s="40"/>
      <c r="F138" s="238" t="s">
        <v>383</v>
      </c>
      <c r="G138" s="40"/>
      <c r="H138" s="40"/>
      <c r="I138" s="235"/>
      <c r="J138" s="40"/>
      <c r="K138" s="40"/>
      <c r="L138" s="44"/>
      <c r="M138" s="282"/>
      <c r="N138" s="283"/>
      <c r="O138" s="284"/>
      <c r="P138" s="284"/>
      <c r="Q138" s="284"/>
      <c r="R138" s="284"/>
      <c r="S138" s="284"/>
      <c r="T138" s="2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89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XUV7DSZjZQe7TKVFRnLiIzem5sMX2Z5ZnC9RTuv+NYmNeVK+kriVRMRHpQT/u6MvpjqcNM1Vjilc2NQYRIkKLQ==" hashValue="4f7vbmRUEDTpnXnrCY+rRyIUG9XumZ0ZWUYex22vcibJb39mCzcGVuT3nk1GUE7SXThRIBml9yjgX/RfHlYrSw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Třebůvka, hráze Moravičany - opevnění, výtrže, nánosy, Loštice, ř.km 4,470-4,550 - nánosy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19. 6. 2025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ROUND((SUM(BE117:BE160)),  2)</f>
        <v>0</v>
      </c>
      <c r="G33" s="38"/>
      <c r="H33" s="38"/>
      <c r="I33" s="155">
        <v>0.20999999999999999</v>
      </c>
      <c r="J33" s="154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ROUND((SUM(BF117:BF160)),  2)</f>
        <v>0</v>
      </c>
      <c r="G34" s="38"/>
      <c r="H34" s="38"/>
      <c r="I34" s="155">
        <v>0.12</v>
      </c>
      <c r="J34" s="154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Třebůvka, hráze Moravičany - opevnění, výtrže, nánosy, Loštice, ř.km 4,470-4,550 - nánosy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Moravičany, Loštice</v>
      </c>
      <c r="G89" s="40"/>
      <c r="H89" s="40"/>
      <c r="I89" s="32" t="s">
        <v>22</v>
      </c>
      <c r="J89" s="79" t="str">
        <f>IF(J12="","",J12)</f>
        <v>19. 6. 2025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385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112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Třebůvka, hráze Moravičany - opevnění, výtrže, nánosy, Loštice, ř.km 4,470-4,550 - nánosy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Moravičany, Loštice</v>
      </c>
      <c r="G111" s="40"/>
      <c r="H111" s="40"/>
      <c r="I111" s="32" t="s">
        <v>22</v>
      </c>
      <c r="J111" s="79" t="str">
        <f>IF(J12="","",J12)</f>
        <v>19. 6. 2025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37</v>
      </c>
      <c r="J114" s="36" t="str">
        <f>E24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113</v>
      </c>
      <c r="D116" s="194" t="s">
        <v>64</v>
      </c>
      <c r="E116" s="194" t="s">
        <v>60</v>
      </c>
      <c r="F116" s="194" t="s">
        <v>61</v>
      </c>
      <c r="G116" s="194" t="s">
        <v>114</v>
      </c>
      <c r="H116" s="194" t="s">
        <v>115</v>
      </c>
      <c r="I116" s="194" t="s">
        <v>116</v>
      </c>
      <c r="J116" s="195" t="s">
        <v>101</v>
      </c>
      <c r="K116" s="196" t="s">
        <v>117</v>
      </c>
      <c r="L116" s="197"/>
      <c r="M116" s="100" t="s">
        <v>1</v>
      </c>
      <c r="N116" s="101" t="s">
        <v>43</v>
      </c>
      <c r="O116" s="101" t="s">
        <v>118</v>
      </c>
      <c r="P116" s="101" t="s">
        <v>119</v>
      </c>
      <c r="Q116" s="101" t="s">
        <v>120</v>
      </c>
      <c r="R116" s="101" t="s">
        <v>121</v>
      </c>
      <c r="S116" s="101" t="s">
        <v>122</v>
      </c>
      <c r="T116" s="102" t="s">
        <v>123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124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103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386</v>
      </c>
      <c r="F118" s="206" t="s">
        <v>387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161</v>
      </c>
      <c r="AT118" s="215" t="s">
        <v>78</v>
      </c>
      <c r="AU118" s="215" t="s">
        <v>79</v>
      </c>
      <c r="AY118" s="214" t="s">
        <v>127</v>
      </c>
      <c r="BK118" s="216">
        <f>SUM(BK119:BK160)</f>
        <v>0</v>
      </c>
    </row>
    <row r="119" s="2" customFormat="1" ht="16.5" customHeight="1">
      <c r="A119" s="38"/>
      <c r="B119" s="39"/>
      <c r="C119" s="219" t="s">
        <v>233</v>
      </c>
      <c r="D119" s="219" t="s">
        <v>129</v>
      </c>
      <c r="E119" s="220" t="s">
        <v>388</v>
      </c>
      <c r="F119" s="221" t="s">
        <v>389</v>
      </c>
      <c r="G119" s="222" t="s">
        <v>390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391</v>
      </c>
      <c r="AT119" s="231" t="s">
        <v>129</v>
      </c>
      <c r="AU119" s="231" t="s">
        <v>87</v>
      </c>
      <c r="AY119" s="17" t="s">
        <v>127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391</v>
      </c>
      <c r="BM119" s="231" t="s">
        <v>392</v>
      </c>
    </row>
    <row r="120" s="2" customFormat="1">
      <c r="A120" s="38"/>
      <c r="B120" s="39"/>
      <c r="C120" s="40"/>
      <c r="D120" s="233" t="s">
        <v>135</v>
      </c>
      <c r="E120" s="40"/>
      <c r="F120" s="234" t="s">
        <v>389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87</v>
      </c>
    </row>
    <row r="121" s="2" customFormat="1" ht="16.5" customHeight="1">
      <c r="A121" s="38"/>
      <c r="B121" s="39"/>
      <c r="C121" s="219" t="s">
        <v>87</v>
      </c>
      <c r="D121" s="219" t="s">
        <v>129</v>
      </c>
      <c r="E121" s="220" t="s">
        <v>393</v>
      </c>
      <c r="F121" s="221" t="s">
        <v>394</v>
      </c>
      <c r="G121" s="222" t="s">
        <v>390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391</v>
      </c>
      <c r="AT121" s="231" t="s">
        <v>129</v>
      </c>
      <c r="AU121" s="231" t="s">
        <v>87</v>
      </c>
      <c r="AY121" s="17" t="s">
        <v>127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391</v>
      </c>
      <c r="BM121" s="231" t="s">
        <v>395</v>
      </c>
    </row>
    <row r="122" s="2" customFormat="1">
      <c r="A122" s="38"/>
      <c r="B122" s="39"/>
      <c r="C122" s="40"/>
      <c r="D122" s="233" t="s">
        <v>135</v>
      </c>
      <c r="E122" s="40"/>
      <c r="F122" s="234" t="s">
        <v>394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87</v>
      </c>
    </row>
    <row r="123" s="2" customFormat="1" ht="16.5" customHeight="1">
      <c r="A123" s="38"/>
      <c r="B123" s="39"/>
      <c r="C123" s="219" t="s">
        <v>89</v>
      </c>
      <c r="D123" s="219" t="s">
        <v>129</v>
      </c>
      <c r="E123" s="220" t="s">
        <v>396</v>
      </c>
      <c r="F123" s="221" t="s">
        <v>397</v>
      </c>
      <c r="G123" s="222" t="s">
        <v>390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391</v>
      </c>
      <c r="AT123" s="231" t="s">
        <v>129</v>
      </c>
      <c r="AU123" s="231" t="s">
        <v>87</v>
      </c>
      <c r="AY123" s="17" t="s">
        <v>127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391</v>
      </c>
      <c r="BM123" s="231" t="s">
        <v>398</v>
      </c>
    </row>
    <row r="124" s="2" customFormat="1">
      <c r="A124" s="38"/>
      <c r="B124" s="39"/>
      <c r="C124" s="40"/>
      <c r="D124" s="233" t="s">
        <v>135</v>
      </c>
      <c r="E124" s="40"/>
      <c r="F124" s="234" t="s">
        <v>399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87</v>
      </c>
    </row>
    <row r="125" s="2" customFormat="1" ht="16.5" customHeight="1">
      <c r="A125" s="38"/>
      <c r="B125" s="39"/>
      <c r="C125" s="219" t="s">
        <v>146</v>
      </c>
      <c r="D125" s="219" t="s">
        <v>129</v>
      </c>
      <c r="E125" s="220" t="s">
        <v>380</v>
      </c>
      <c r="F125" s="221" t="s">
        <v>400</v>
      </c>
      <c r="G125" s="222" t="s">
        <v>390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391</v>
      </c>
      <c r="AT125" s="231" t="s">
        <v>129</v>
      </c>
      <c r="AU125" s="231" t="s">
        <v>87</v>
      </c>
      <c r="AY125" s="17" t="s">
        <v>127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391</v>
      </c>
      <c r="BM125" s="231" t="s">
        <v>401</v>
      </c>
    </row>
    <row r="126" s="2" customFormat="1">
      <c r="A126" s="38"/>
      <c r="B126" s="39"/>
      <c r="C126" s="40"/>
      <c r="D126" s="233" t="s">
        <v>135</v>
      </c>
      <c r="E126" s="40"/>
      <c r="F126" s="234" t="s">
        <v>402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87</v>
      </c>
    </row>
    <row r="127" s="2" customFormat="1" ht="21.75" customHeight="1">
      <c r="A127" s="38"/>
      <c r="B127" s="39"/>
      <c r="C127" s="219" t="s">
        <v>133</v>
      </c>
      <c r="D127" s="219" t="s">
        <v>129</v>
      </c>
      <c r="E127" s="220" t="s">
        <v>227</v>
      </c>
      <c r="F127" s="221" t="s">
        <v>403</v>
      </c>
      <c r="G127" s="222" t="s">
        <v>390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391</v>
      </c>
      <c r="AT127" s="231" t="s">
        <v>129</v>
      </c>
      <c r="AU127" s="231" t="s">
        <v>87</v>
      </c>
      <c r="AY127" s="17" t="s">
        <v>127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391</v>
      </c>
      <c r="BM127" s="231" t="s">
        <v>404</v>
      </c>
    </row>
    <row r="128" s="2" customFormat="1">
      <c r="A128" s="38"/>
      <c r="B128" s="39"/>
      <c r="C128" s="40"/>
      <c r="D128" s="233" t="s">
        <v>135</v>
      </c>
      <c r="E128" s="40"/>
      <c r="F128" s="234" t="s">
        <v>403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87</v>
      </c>
    </row>
    <row r="129" s="2" customFormat="1">
      <c r="A129" s="38"/>
      <c r="B129" s="39"/>
      <c r="C129" s="40"/>
      <c r="D129" s="233" t="s">
        <v>137</v>
      </c>
      <c r="E129" s="40"/>
      <c r="F129" s="238" t="s">
        <v>405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87</v>
      </c>
    </row>
    <row r="130" s="2" customFormat="1" ht="16.5" customHeight="1">
      <c r="A130" s="38"/>
      <c r="B130" s="39"/>
      <c r="C130" s="219" t="s">
        <v>161</v>
      </c>
      <c r="D130" s="219" t="s">
        <v>129</v>
      </c>
      <c r="E130" s="220" t="s">
        <v>406</v>
      </c>
      <c r="F130" s="221" t="s">
        <v>407</v>
      </c>
      <c r="G130" s="222" t="s">
        <v>390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391</v>
      </c>
      <c r="AT130" s="231" t="s">
        <v>129</v>
      </c>
      <c r="AU130" s="231" t="s">
        <v>87</v>
      </c>
      <c r="AY130" s="17" t="s">
        <v>127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391</v>
      </c>
      <c r="BM130" s="231" t="s">
        <v>408</v>
      </c>
    </row>
    <row r="131" s="2" customFormat="1">
      <c r="A131" s="38"/>
      <c r="B131" s="39"/>
      <c r="C131" s="40"/>
      <c r="D131" s="233" t="s">
        <v>135</v>
      </c>
      <c r="E131" s="40"/>
      <c r="F131" s="234" t="s">
        <v>409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87</v>
      </c>
    </row>
    <row r="132" s="2" customFormat="1" ht="21.75" customHeight="1">
      <c r="A132" s="38"/>
      <c r="B132" s="39"/>
      <c r="C132" s="219" t="s">
        <v>167</v>
      </c>
      <c r="D132" s="219" t="s">
        <v>129</v>
      </c>
      <c r="E132" s="220" t="s">
        <v>410</v>
      </c>
      <c r="F132" s="221" t="s">
        <v>411</v>
      </c>
      <c r="G132" s="222" t="s">
        <v>390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391</v>
      </c>
      <c r="AT132" s="231" t="s">
        <v>129</v>
      </c>
      <c r="AU132" s="231" t="s">
        <v>87</v>
      </c>
      <c r="AY132" s="17" t="s">
        <v>127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391</v>
      </c>
      <c r="BM132" s="231" t="s">
        <v>412</v>
      </c>
    </row>
    <row r="133" s="2" customFormat="1">
      <c r="A133" s="38"/>
      <c r="B133" s="39"/>
      <c r="C133" s="40"/>
      <c r="D133" s="233" t="s">
        <v>135</v>
      </c>
      <c r="E133" s="40"/>
      <c r="F133" s="234" t="s">
        <v>411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87</v>
      </c>
    </row>
    <row r="134" s="2" customFormat="1">
      <c r="A134" s="38"/>
      <c r="B134" s="39"/>
      <c r="C134" s="40"/>
      <c r="D134" s="233" t="s">
        <v>137</v>
      </c>
      <c r="E134" s="40"/>
      <c r="F134" s="238" t="s">
        <v>413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87</v>
      </c>
    </row>
    <row r="135" s="2" customFormat="1" ht="16.5" customHeight="1">
      <c r="A135" s="38"/>
      <c r="B135" s="39"/>
      <c r="C135" s="219" t="s">
        <v>172</v>
      </c>
      <c r="D135" s="219" t="s">
        <v>129</v>
      </c>
      <c r="E135" s="220" t="s">
        <v>414</v>
      </c>
      <c r="F135" s="221" t="s">
        <v>415</v>
      </c>
      <c r="G135" s="222" t="s">
        <v>390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391</v>
      </c>
      <c r="AT135" s="231" t="s">
        <v>129</v>
      </c>
      <c r="AU135" s="231" t="s">
        <v>87</v>
      </c>
      <c r="AY135" s="17" t="s">
        <v>127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391</v>
      </c>
      <c r="BM135" s="231" t="s">
        <v>416</v>
      </c>
    </row>
    <row r="136" s="2" customFormat="1">
      <c r="A136" s="38"/>
      <c r="B136" s="39"/>
      <c r="C136" s="40"/>
      <c r="D136" s="233" t="s">
        <v>135</v>
      </c>
      <c r="E136" s="40"/>
      <c r="F136" s="234" t="s">
        <v>415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87</v>
      </c>
    </row>
    <row r="137" s="2" customFormat="1" ht="33" customHeight="1">
      <c r="A137" s="38"/>
      <c r="B137" s="39"/>
      <c r="C137" s="219" t="s">
        <v>178</v>
      </c>
      <c r="D137" s="219" t="s">
        <v>129</v>
      </c>
      <c r="E137" s="220" t="s">
        <v>417</v>
      </c>
      <c r="F137" s="221" t="s">
        <v>418</v>
      </c>
      <c r="G137" s="222" t="s">
        <v>390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391</v>
      </c>
      <c r="AT137" s="231" t="s">
        <v>129</v>
      </c>
      <c r="AU137" s="231" t="s">
        <v>87</v>
      </c>
      <c r="AY137" s="17" t="s">
        <v>127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391</v>
      </c>
      <c r="BM137" s="231" t="s">
        <v>419</v>
      </c>
    </row>
    <row r="138" s="2" customFormat="1">
      <c r="A138" s="38"/>
      <c r="B138" s="39"/>
      <c r="C138" s="40"/>
      <c r="D138" s="233" t="s">
        <v>135</v>
      </c>
      <c r="E138" s="40"/>
      <c r="F138" s="234" t="s">
        <v>418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87</v>
      </c>
    </row>
    <row r="139" s="2" customFormat="1" ht="24.15" customHeight="1">
      <c r="A139" s="38"/>
      <c r="B139" s="39"/>
      <c r="C139" s="219" t="s">
        <v>185</v>
      </c>
      <c r="D139" s="219" t="s">
        <v>129</v>
      </c>
      <c r="E139" s="220" t="s">
        <v>420</v>
      </c>
      <c r="F139" s="221" t="s">
        <v>421</v>
      </c>
      <c r="G139" s="222" t="s">
        <v>390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391</v>
      </c>
      <c r="AT139" s="231" t="s">
        <v>129</v>
      </c>
      <c r="AU139" s="231" t="s">
        <v>87</v>
      </c>
      <c r="AY139" s="17" t="s">
        <v>127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391</v>
      </c>
      <c r="BM139" s="231" t="s">
        <v>422</v>
      </c>
    </row>
    <row r="140" s="2" customFormat="1">
      <c r="A140" s="38"/>
      <c r="B140" s="39"/>
      <c r="C140" s="40"/>
      <c r="D140" s="233" t="s">
        <v>135</v>
      </c>
      <c r="E140" s="40"/>
      <c r="F140" s="234" t="s">
        <v>421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87</v>
      </c>
    </row>
    <row r="141" s="2" customFormat="1" ht="37.8" customHeight="1">
      <c r="A141" s="38"/>
      <c r="B141" s="39"/>
      <c r="C141" s="219" t="s">
        <v>190</v>
      </c>
      <c r="D141" s="219" t="s">
        <v>129</v>
      </c>
      <c r="E141" s="220" t="s">
        <v>423</v>
      </c>
      <c r="F141" s="221" t="s">
        <v>424</v>
      </c>
      <c r="G141" s="222" t="s">
        <v>390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391</v>
      </c>
      <c r="AT141" s="231" t="s">
        <v>129</v>
      </c>
      <c r="AU141" s="231" t="s">
        <v>87</v>
      </c>
      <c r="AY141" s="17" t="s">
        <v>127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391</v>
      </c>
      <c r="BM141" s="231" t="s">
        <v>425</v>
      </c>
    </row>
    <row r="142" s="2" customFormat="1">
      <c r="A142" s="38"/>
      <c r="B142" s="39"/>
      <c r="C142" s="40"/>
      <c r="D142" s="233" t="s">
        <v>135</v>
      </c>
      <c r="E142" s="40"/>
      <c r="F142" s="234" t="s">
        <v>424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87</v>
      </c>
    </row>
    <row r="143" s="2" customFormat="1">
      <c r="A143" s="38"/>
      <c r="B143" s="39"/>
      <c r="C143" s="40"/>
      <c r="D143" s="233" t="s">
        <v>137</v>
      </c>
      <c r="E143" s="40"/>
      <c r="F143" s="238" t="s">
        <v>426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87</v>
      </c>
    </row>
    <row r="144" s="2" customFormat="1" ht="49.05" customHeight="1">
      <c r="A144" s="38"/>
      <c r="B144" s="39"/>
      <c r="C144" s="219" t="s">
        <v>197</v>
      </c>
      <c r="D144" s="219" t="s">
        <v>129</v>
      </c>
      <c r="E144" s="220" t="s">
        <v>427</v>
      </c>
      <c r="F144" s="221" t="s">
        <v>428</v>
      </c>
      <c r="G144" s="222" t="s">
        <v>390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391</v>
      </c>
      <c r="AT144" s="231" t="s">
        <v>129</v>
      </c>
      <c r="AU144" s="231" t="s">
        <v>87</v>
      </c>
      <c r="AY144" s="17" t="s">
        <v>127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391</v>
      </c>
      <c r="BM144" s="231" t="s">
        <v>429</v>
      </c>
    </row>
    <row r="145" s="2" customFormat="1">
      <c r="A145" s="38"/>
      <c r="B145" s="39"/>
      <c r="C145" s="40"/>
      <c r="D145" s="233" t="s">
        <v>135</v>
      </c>
      <c r="E145" s="40"/>
      <c r="F145" s="234" t="s">
        <v>428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87</v>
      </c>
    </row>
    <row r="146" s="2" customFormat="1" ht="24.15" customHeight="1">
      <c r="A146" s="38"/>
      <c r="B146" s="39"/>
      <c r="C146" s="219" t="s">
        <v>8</v>
      </c>
      <c r="D146" s="219" t="s">
        <v>129</v>
      </c>
      <c r="E146" s="220" t="s">
        <v>430</v>
      </c>
      <c r="F146" s="221" t="s">
        <v>431</v>
      </c>
      <c r="G146" s="222" t="s">
        <v>390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391</v>
      </c>
      <c r="AT146" s="231" t="s">
        <v>129</v>
      </c>
      <c r="AU146" s="231" t="s">
        <v>87</v>
      </c>
      <c r="AY146" s="17" t="s">
        <v>127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391</v>
      </c>
      <c r="BM146" s="231" t="s">
        <v>432</v>
      </c>
    </row>
    <row r="147" s="2" customFormat="1">
      <c r="A147" s="38"/>
      <c r="B147" s="39"/>
      <c r="C147" s="40"/>
      <c r="D147" s="233" t="s">
        <v>135</v>
      </c>
      <c r="E147" s="40"/>
      <c r="F147" s="234" t="s">
        <v>431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87</v>
      </c>
    </row>
    <row r="148" s="2" customFormat="1">
      <c r="A148" s="38"/>
      <c r="B148" s="39"/>
      <c r="C148" s="40"/>
      <c r="D148" s="233" t="s">
        <v>137</v>
      </c>
      <c r="E148" s="40"/>
      <c r="F148" s="238" t="s">
        <v>433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87</v>
      </c>
    </row>
    <row r="149" s="2" customFormat="1" ht="37.8" customHeight="1">
      <c r="A149" s="38"/>
      <c r="B149" s="39"/>
      <c r="C149" s="219" t="s">
        <v>209</v>
      </c>
      <c r="D149" s="219" t="s">
        <v>129</v>
      </c>
      <c r="E149" s="220" t="s">
        <v>434</v>
      </c>
      <c r="F149" s="221" t="s">
        <v>435</v>
      </c>
      <c r="G149" s="222" t="s">
        <v>390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44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391</v>
      </c>
      <c r="AT149" s="231" t="s">
        <v>129</v>
      </c>
      <c r="AU149" s="231" t="s">
        <v>87</v>
      </c>
      <c r="AY149" s="17" t="s">
        <v>127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87</v>
      </c>
      <c r="BK149" s="232">
        <f>ROUND(I149*H149,2)</f>
        <v>0</v>
      </c>
      <c r="BL149" s="17" t="s">
        <v>391</v>
      </c>
      <c r="BM149" s="231" t="s">
        <v>436</v>
      </c>
    </row>
    <row r="150" s="2" customFormat="1">
      <c r="A150" s="38"/>
      <c r="B150" s="39"/>
      <c r="C150" s="40"/>
      <c r="D150" s="233" t="s">
        <v>135</v>
      </c>
      <c r="E150" s="40"/>
      <c r="F150" s="234" t="s">
        <v>437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87</v>
      </c>
    </row>
    <row r="151" s="2" customFormat="1" ht="24.15" customHeight="1">
      <c r="A151" s="38"/>
      <c r="B151" s="39"/>
      <c r="C151" s="219" t="s">
        <v>215</v>
      </c>
      <c r="D151" s="219" t="s">
        <v>129</v>
      </c>
      <c r="E151" s="220" t="s">
        <v>438</v>
      </c>
      <c r="F151" s="221" t="s">
        <v>439</v>
      </c>
      <c r="G151" s="222" t="s">
        <v>390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391</v>
      </c>
      <c r="AT151" s="231" t="s">
        <v>129</v>
      </c>
      <c r="AU151" s="231" t="s">
        <v>87</v>
      </c>
      <c r="AY151" s="17" t="s">
        <v>127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391</v>
      </c>
      <c r="BM151" s="231" t="s">
        <v>440</v>
      </c>
    </row>
    <row r="152" s="2" customFormat="1">
      <c r="A152" s="38"/>
      <c r="B152" s="39"/>
      <c r="C152" s="40"/>
      <c r="D152" s="233" t="s">
        <v>135</v>
      </c>
      <c r="E152" s="40"/>
      <c r="F152" s="234" t="s">
        <v>441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87</v>
      </c>
    </row>
    <row r="153" s="2" customFormat="1">
      <c r="A153" s="38"/>
      <c r="B153" s="39"/>
      <c r="C153" s="40"/>
      <c r="D153" s="233" t="s">
        <v>137</v>
      </c>
      <c r="E153" s="40"/>
      <c r="F153" s="238" t="s">
        <v>442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87</v>
      </c>
    </row>
    <row r="154" s="2" customFormat="1" ht="16.5" customHeight="1">
      <c r="A154" s="38"/>
      <c r="B154" s="39"/>
      <c r="C154" s="219" t="s">
        <v>220</v>
      </c>
      <c r="D154" s="219" t="s">
        <v>129</v>
      </c>
      <c r="E154" s="220" t="s">
        <v>443</v>
      </c>
      <c r="F154" s="221" t="s">
        <v>444</v>
      </c>
      <c r="G154" s="222" t="s">
        <v>390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391</v>
      </c>
      <c r="AT154" s="231" t="s">
        <v>129</v>
      </c>
      <c r="AU154" s="231" t="s">
        <v>87</v>
      </c>
      <c r="AY154" s="17" t="s">
        <v>127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391</v>
      </c>
      <c r="BM154" s="231" t="s">
        <v>445</v>
      </c>
    </row>
    <row r="155" s="2" customFormat="1">
      <c r="A155" s="38"/>
      <c r="B155" s="39"/>
      <c r="C155" s="40"/>
      <c r="D155" s="233" t="s">
        <v>135</v>
      </c>
      <c r="E155" s="40"/>
      <c r="F155" s="234" t="s">
        <v>446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87</v>
      </c>
    </row>
    <row r="156" s="2" customFormat="1" ht="24.15" customHeight="1">
      <c r="A156" s="38"/>
      <c r="B156" s="39"/>
      <c r="C156" s="219" t="s">
        <v>447</v>
      </c>
      <c r="D156" s="219" t="s">
        <v>129</v>
      </c>
      <c r="E156" s="220" t="s">
        <v>448</v>
      </c>
      <c r="F156" s="221" t="s">
        <v>449</v>
      </c>
      <c r="G156" s="222" t="s">
        <v>390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44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391</v>
      </c>
      <c r="AT156" s="231" t="s">
        <v>129</v>
      </c>
      <c r="AU156" s="231" t="s">
        <v>87</v>
      </c>
      <c r="AY156" s="17" t="s">
        <v>127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87</v>
      </c>
      <c r="BK156" s="232">
        <f>ROUND(I156*H156,2)</f>
        <v>0</v>
      </c>
      <c r="BL156" s="17" t="s">
        <v>391</v>
      </c>
      <c r="BM156" s="231" t="s">
        <v>450</v>
      </c>
    </row>
    <row r="157" s="2" customFormat="1">
      <c r="A157" s="38"/>
      <c r="B157" s="39"/>
      <c r="C157" s="40"/>
      <c r="D157" s="233" t="s">
        <v>135</v>
      </c>
      <c r="E157" s="40"/>
      <c r="F157" s="234" t="s">
        <v>451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87</v>
      </c>
    </row>
    <row r="158" s="2" customFormat="1">
      <c r="A158" s="38"/>
      <c r="B158" s="39"/>
      <c r="C158" s="40"/>
      <c r="D158" s="233" t="s">
        <v>137</v>
      </c>
      <c r="E158" s="40"/>
      <c r="F158" s="238" t="s">
        <v>452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137</v>
      </c>
      <c r="AU158" s="17" t="s">
        <v>87</v>
      </c>
    </row>
    <row r="159" s="2" customFormat="1" ht="33" customHeight="1">
      <c r="A159" s="38"/>
      <c r="B159" s="39"/>
      <c r="C159" s="219" t="s">
        <v>226</v>
      </c>
      <c r="D159" s="219" t="s">
        <v>129</v>
      </c>
      <c r="E159" s="220" t="s">
        <v>453</v>
      </c>
      <c r="F159" s="221" t="s">
        <v>454</v>
      </c>
      <c r="G159" s="222" t="s">
        <v>390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391</v>
      </c>
      <c r="AT159" s="231" t="s">
        <v>129</v>
      </c>
      <c r="AU159" s="231" t="s">
        <v>87</v>
      </c>
      <c r="AY159" s="17" t="s">
        <v>127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391</v>
      </c>
      <c r="BM159" s="231" t="s">
        <v>455</v>
      </c>
    </row>
    <row r="160" s="2" customFormat="1">
      <c r="A160" s="38"/>
      <c r="B160" s="39"/>
      <c r="C160" s="40"/>
      <c r="D160" s="233" t="s">
        <v>135</v>
      </c>
      <c r="E160" s="40"/>
      <c r="F160" s="234" t="s">
        <v>454</v>
      </c>
      <c r="G160" s="40"/>
      <c r="H160" s="40"/>
      <c r="I160" s="235"/>
      <c r="J160" s="40"/>
      <c r="K160" s="40"/>
      <c r="L160" s="44"/>
      <c r="M160" s="282"/>
      <c r="N160" s="283"/>
      <c r="O160" s="284"/>
      <c r="P160" s="284"/>
      <c r="Q160" s="284"/>
      <c r="R160" s="284"/>
      <c r="S160" s="284"/>
      <c r="T160" s="2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87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4untGsSDktX+R8hLvAcnFuqgK2a3FRD+TFhWQdoqc5rBAwkaBuQGzoMxoFv3Nu6UjIOG48OGl6aYWPtcy/vwcQ==" hashValue="zRO5rZG4gHxpunve1FN85vyqGiAcHBsCt6UzIlODY8UdGU0uhvZQWggMXeGzePHuBwoS9HHtMhB3BaqRQTKn4w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2025-08-01T07:49:42Z</dcterms:created>
  <dcterms:modified xsi:type="dcterms:W3CDTF">2025-08-01T07:49:56Z</dcterms:modified>
</cp:coreProperties>
</file>